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60" windowWidth="25440" windowHeight="12045" activeTab="1"/>
  </bookViews>
  <sheets>
    <sheet name="Zákl. pers.informace v číslech" sheetId="1" r:id="rId1"/>
    <sheet name="Platy a odměny" sheetId="2" r:id="rId2"/>
    <sheet name="Složení aparátu min. - věk,pohl" sheetId="3" r:id="rId3"/>
  </sheets>
  <definedNames/>
  <calcPr fullCalcOnLoad="1"/>
</workbook>
</file>

<file path=xl/sharedStrings.xml><?xml version="1.0" encoding="utf-8"?>
<sst xmlns="http://schemas.openxmlformats.org/spreadsheetml/2006/main" count="148" uniqueCount="147">
  <si>
    <t>kancelář vládního zmocněnce</t>
  </si>
  <si>
    <t>náměstek člena vlády</t>
  </si>
  <si>
    <t>Stav platný k 31.12. daného roku</t>
  </si>
  <si>
    <t>Otevřená data MSp - Základní personální informace v číslech</t>
  </si>
  <si>
    <t>Aktualizováno k 15. dni měsíce následujícího po konci daného čtvrtletí</t>
  </si>
  <si>
    <t xml:space="preserve">Celkové částky vyplacené na platy zaměstnanců MSp včetně odměn
(v tisících Kč) </t>
  </si>
  <si>
    <t>Celkové počty zaměstnanců MSp</t>
  </si>
  <si>
    <t>Počet zaměstnanců ve vedoucích funkcích</t>
  </si>
  <si>
    <t>Aktuální počet platných  dohod o pracích konaných mimo prac. poměr</t>
  </si>
  <si>
    <t xml:space="preserve">Celkové částky vyplacené pouze na odměny zaměstnanců MSp 
(v tisících Kč) </t>
  </si>
  <si>
    <t>Stav platný k posednímu dni posledního měsíce daného čtvrtletí</t>
  </si>
  <si>
    <t>Návrh rozpočtu</t>
  </si>
  <si>
    <t>Skutečně vyplacené</t>
  </si>
  <si>
    <t>V pracovním poměru</t>
  </si>
  <si>
    <t>Ve služebním poměru</t>
  </si>
  <si>
    <t>Celkem</t>
  </si>
  <si>
    <t>Aktuální počet platných DPČ</t>
  </si>
  <si>
    <t>Aktuální počet platných DPP</t>
  </si>
  <si>
    <t>Celkem (DPČ, DPP)</t>
  </si>
  <si>
    <t>I.čtvrtletí 2013</t>
  </si>
  <si>
    <t>II.čtvrtletí 2013</t>
  </si>
  <si>
    <t>III.čtvrtletí 2013</t>
  </si>
  <si>
    <t>IV.čtvrtletí 2013</t>
  </si>
  <si>
    <t>I.čtvrtletí 2014</t>
  </si>
  <si>
    <t>II.čtvrtletí 2014</t>
  </si>
  <si>
    <t>III.čtvrtletí 2014</t>
  </si>
  <si>
    <t>IV.čtvrtletí 2014</t>
  </si>
  <si>
    <t>I.čtvrtletí 2015</t>
  </si>
  <si>
    <t>II.čtvrtletí 2015</t>
  </si>
  <si>
    <t>III.čtvrtletí 2015</t>
  </si>
  <si>
    <t>IV.čtvrtletí 2015</t>
  </si>
  <si>
    <t>I.čtvrtletí 2016</t>
  </si>
  <si>
    <t>II.čtvrtletí 2016</t>
  </si>
  <si>
    <t>III.čtvrtletí 2016</t>
  </si>
  <si>
    <t>IV.čtvrtletí 2016</t>
  </si>
  <si>
    <t>I. čtvrtletí 2017</t>
  </si>
  <si>
    <t>II. čtvrtletí 2017</t>
  </si>
  <si>
    <t>III. čtvrtletí 2017</t>
  </si>
  <si>
    <t>IV. čtvrtletí 2017</t>
  </si>
  <si>
    <t>I. čtvrtletí 2018</t>
  </si>
  <si>
    <t>II. čtvrtletí 2018</t>
  </si>
  <si>
    <t>III. čtvrtletí 2018</t>
  </si>
  <si>
    <t>IV. čtvrtletí 2018</t>
  </si>
  <si>
    <t>Aktualizováno k 15. 1. nového roku</t>
  </si>
  <si>
    <t>Celkem zaměstnanců MSp</t>
  </si>
  <si>
    <t>Věková struktura zaměstnanců MSp v %</t>
  </si>
  <si>
    <t>Rozdělení dle dosažené kvalifikace</t>
  </si>
  <si>
    <t>Zastoupení žen a mužů</t>
  </si>
  <si>
    <t>do 30</t>
  </si>
  <si>
    <t>31-40</t>
  </si>
  <si>
    <t>41-50</t>
  </si>
  <si>
    <t>51-60</t>
  </si>
  <si>
    <t>nad 61</t>
  </si>
  <si>
    <t>vyučen</t>
  </si>
  <si>
    <t>středoškolské</t>
  </si>
  <si>
    <t xml:space="preserve">vysokoškolské
Bc./Mgr./JUDr.
</t>
  </si>
  <si>
    <t>počet žen</t>
  </si>
  <si>
    <t>počet mužů</t>
  </si>
  <si>
    <t>I.čtvrtletí 2019</t>
  </si>
  <si>
    <t>II.čtvrtletí 2019</t>
  </si>
  <si>
    <t>III.čtvrtletí 2019</t>
  </si>
  <si>
    <t>IV.čtvrtletí 2019</t>
  </si>
  <si>
    <t>I. čtvrtletí 2020</t>
  </si>
  <si>
    <t>II. čtvrtletí 2020</t>
  </si>
  <si>
    <t>III. čtvrtletí 2020</t>
  </si>
  <si>
    <t>IV. čtvrtletí 2020</t>
  </si>
  <si>
    <t>Struktura personalního obsazení Ministerstva spravedlnosti k 31. 12. 2020</t>
  </si>
  <si>
    <t>Státní zaměstnanec v období 4. čtvrtletí roku 2020 plnil mimořádné a zvlášť významné úkoly spočívající především  ve spolupráci na tvorbě legislativních návrhů týkajících se 2. vlny koronavirové epidemie (novely Lex covid justice), dále na tvorbě dalších návrhů (např. novely insolvenčního zákona a další) a obhajobě dalších legislativních návrhů v Parlamentu České Republiky (např. zákona o soudech a soudcích, novely trestněprávních předpisů, zákona o evidenci skutečných majitelů), a zastupování ministra/ministryně na jednání orgánů Evropské unie.</t>
  </si>
  <si>
    <t>Státní zaměstnanec vedl útvar v situaci značného přetížení nově napadající a nevyřízenou agendou, v rozhodném období zpracoval podklady k otázce odškodňování újmy způsobené za minulého režimu výkonem ochranného dohledu, které si vyžádala zmocněnkyně vlády pro lidská práva, aktivně spolupracoval s odborem tiskovým na zpracování agendy žádostí o informace, které často s agendou odboru odškodňování souvisí, poskytoval metodickou podporu a pomoc probační a mediační službě a nevládním organizacím na poli podpory a pomoci obětem trestné činnosti.</t>
  </si>
  <si>
    <t>Ministerstvo spravedlnosti ČR - platy a odměny vedoucích zaměstnanců v období leden - prosinec 2020</t>
  </si>
  <si>
    <t>Funkce</t>
  </si>
  <si>
    <t xml:space="preserve">Zaměstnanec v uplynulém období od ledna do září 2020, nad rámec komplexní koordinace příprav na předsednictví ČR v radě EU, se iniciativně věnoval a připravil podrobné a kvalitní stanovisko a analýzu informací k rozhodnutí Spolkového ústavního soudu SRN ve věci evropských dluhopisů a dále k ratifikaci tzv. Istanbulské úmluvy. Oba materiály byly úspěšně využity při bilaterálních i multilaterálních jednáních. </t>
  </si>
  <si>
    <t xml:space="preserve">Státní zaměstnanec ve výše uvedeném období nad rámec již dříve avizovaného plnění mimořádných služebních úkolů zabezpečil přípravu návrhu systemizace služebních a pracovních míst v ministerstvu spravedlnosti, která by po schválení vládou měla nabýt účinnosti 1. ledna roku 2021. V souvislosti s přípravou návrhu systemizace řídil a koordinoval činnosti představených jednotlivých sekcí ministerstva, směřující k vytvoření organizačního a personálního zázemí pro plnění úkolů, které bude ministerstvo spravedlnosti od příštího roku na základě legislativních opatření nově zajišťovat např. v oblasti realizace povinností vyplývajících ze zákona č. 254/2019 Sb., či v oblasti přípravy na předsednictví ČR v Radě EU.  Státní zaměstnanec současně zajišťoval v rámci své gesce koordinaci realizace protipandemických opatření přijatých v souvislosti s vyhlášením nouzového stavu dne 5. října 2020, především pak opatření směřujících k zajištění výkonu klíčových agend úřadu v podmínkách omezení přijatých vládou ČR a ministerstvem zdravotnictví. </t>
  </si>
  <si>
    <t>Státní zaměstnankyně v uplynulém období, tj. od ledna 2020 do září 2020, splnila zvlášť významné služební úkoly spočívající v zajištění organizace a účasti ve výběrových řízeních na předsedu Městského soudu v Praze a předsedy krajských soudů v Českých Budějovicích, Hradci Králové, Plzni a Ústí nad Labem. Dále splnila zvlášť významný služební úkol spočívající v metodickém a koncepčním vedení kárné obžaloby ve věci tzv. Postoloprt, ve věci mylného přidělení insolvenční věci ekonomicky významného dlužníka předsedou krajského soudu, dále ohledně úprav protokolů z hlavního líčení v trestní věci v neprospěch obžalovaných předsedou trestního senátu a také dvou případů nevhodného chování justičních funkcionářů v souvislosti s podezřením na jejich řízení vozidla pod vlivem alkoholu.
Nakonec splnila zvlášť významný služební úkol spočívající v zajištění vytvoření analýzy současných kapacit odboru insolvenčního a soudních znalců a vyhodnocení jeho připravenosti na převzetí nové znalecké agendy, koordinaci příprav na její převzetí spočívající zejm. v koordinaci postupu s příslušnými krajskými soudy, stejně jako v úspěšné koordinaci postupu s legislativní sekcí ohledně tvorby prováděcích právních předpisů k nové znalecké právní úpravě.</t>
  </si>
  <si>
    <t>Státní zaměstnankyně v uplynulém období, tj. od října 2020 do současnosti, splnila zvlášť významné služební úkoly spočívající v účasti ve výběrovém řízení na předsedu okresního soudu v Pardubicích, zajištění video porady s předsedy krajských a vyšších soudů, obnovení realizace justičních a závěrečných zkoušek v podmínkách v souvislosti s opatřeními COVID, předložení 129. etapy jmenování soudců (správní úsek), realizaci videokonferencí s vedoucími SZ a k jednání systemizační komise. Dále se podílela na řízení realizace projektu Zveřejňování rozhodnutí nižších soudů, ke kterému se vláda České republiky zavázala v Akčním plánu partnerství pro otevřené vládnutí na roky 2018-2020 a  projektu nového Seznamu znalců a tlumočníků. Zaměstnankyně také splnila mimořádný služební úkol spočívající ve členství krizového štábu MSP a operativním plnění úkolů z něj vyplývajícím. Nakonec splnila zvlášť významný služební úkol spočívající koordinaci příprav na převzetí nové znalecké a tlumočnické agendy spočívající zejm. v koordinaci postupu s dotčenými subjekty a vytvoření vnitřního metodického rámce výkonu agendy.</t>
  </si>
  <si>
    <t>Státní zaměstnanec v období od 1.1.2020 do 30.9.2020 úspěšně plnil mimořádné nebo zvlášť významné služební úkoly spočívající v: Úspěšném dokončení a implementaci systému „Generátor náhodného přidělení věcí v insolvenčním řízení“. Úspěšném vyjednávání rozpočtu kapitoly Ministerstva spravedlnosti na rok 2021. Úspěšném zahájení stavební akce „Rekonstrukce budovy Ministerstva spravedlnosti Legerova 49“.</t>
  </si>
  <si>
    <t>Státní zaměstnanec v období od 1.10.2020 do 30.11.2020 úspěšně plnil mimořádné nebo zvlášť významné služební úkoly spočívající v: Úspěšné realizaci 1. fáze celoresortního projektu „UŠI“ spočívajícího v instalaci nahrávacích zařízení do všech soudních jednacích síní. Úspěšném vyjednání rozpočtu kapitoly Ministerstva spravedlnosti na rok 2021. Spolupráci na realizaci krizových opatření v souvislosti nouzovým stavem v době pandemie COVID.</t>
  </si>
  <si>
    <t>Státní zaměstnanec v uplynulém období od ledna do září 2020 vykazoval aktivní a iniciativní přístup k řešení úkolů. Nad rámec pracovních povinností profesionálně reprezentoval ministerstvo na odborných fórech, při jednáních v zahraničí i se zahraničními partnery, podílel se na přípravě podkladů pro odpovědi médiím a prezentoval v nich stanoviska ministerstva. Úspěšně splnil zvlášť významný služební úkol spočívající v tvorbě pozměňovacích návrhů a úprav zákonů, na kterých spolupracoval s legislativním odborem.    Zastupoval ostatní gesční náměstky při jednání parlamentních orgánů a pracovních jednáních. Pravidelně jednal se zástupci profesních skupin, např. ČAK, NK ČR, EK ČR, a s představiteli justice, svým přístupem významnou měrou přispívá k pozitivnímu jménu resortu spravedlnosti.</t>
  </si>
  <si>
    <t xml:space="preserve">Státní zaměstnankyně v uplynulém období, tj. od ledna 2020 do září 2020, splnila zvlášť významné služební úkoly spočívající v zajišťování parlamentní agendu, zejména během období, kdy nebyla funkce parlamentního zpravodaje obsazena, a to nad rámec svých služebních úkolů.  Po celé sledované období a i nadále se výraznou měrou podílí na zajištění této agendy (zejména styk s PS a Senátem ve vztahu k paní ministryni). Nad to zajišťovala mezinárodní a státní přijetí ministryně spravedlnosti (přijetí německé spolkové ministryně  spravedlnosti). </t>
  </si>
  <si>
    <t>Státní zaměstnanec (představený) v hodnoceném období od 1.1. do 4.9.2020 vykonával z pověření státního tajemníka významný úkol prošetřovatele protiprávního jednání státních zaměstnanců ve správním úřadu dle nařízení vlády č. 145/2015 Sb. a vedl agendu OZNAM ve zvláštním režimu. 
V tomto období (mimo šetření vedeného odborem kontroly) vyřídil komplikovanou a mnohačetnou stížnost zarputilého stěžovatele (Bína) přičemž na její následné a konečné realizaci spolupracoval s prošetřovatelem Úřadu vlády ČR a se Sekcí státní služby MV ČR. Samostatně prošetřil dvě podání v působnosti odboru kontroly pro jejich obsah a specifické zaměření. V období mimořádných opatření v nouzovém stavu „Covid 19“ společně s dalšími představenými odboru organizoval a zajišťoval kontinuální výkon činnosti útvaru v rámci náplně činnosti dané organizačním řádem tak, aby byla zajištěna jak bezpečnost pracovníků, tak i zejména nedošlo k narušení plnění zadávaných úkolů.</t>
  </si>
  <si>
    <t>Státní zaměstnanec (představený) vykonával z pověření státního tajemníka významný úkol prošetřovatele protiprávního jednání státních zaměstnanců ve správním úřadu dle nařízení vlády č. 145/2015 Sb. a vedl agendu OZNAM ve zvláštním režimu. V tomto režimu samostatně vyřídil několik specifických podání. Z pověření státního tajemníka se jako přísedící účastnil v několika konkurzech na výběr představených. Samostatně v hodnoceném období od 5.9. -  19.11.2020 prošetřil podání v působnosti odboru kontroly pro jejich obsah a specifické zaměření. V období mimořádných opatření v nouzovém stavu „Covid 19“ společně s dalšími představenými odboru organizoval a zajišťoval kontinuální výkon činnosti útvaru v rámci náplně činnosti dané organizačním řádem tak, aby byla zajištěna jak bezpečnost pracovníků, tak i zejména nedošlo k narušení plnění zadávaných úkolů.</t>
  </si>
  <si>
    <t>Státní zaměstnanec v uplynulém období (2/2020 – 9/2020) úspěšně pokračuje v plnění mimořádných úkolů v rámci činnosti odboru bezpečnosti a krizového řízení a to i mimo běžnou pracovní dobu 
bez ohledu na osobní volno. Zajistil zpracování zadání a detailní objednávky a v rámci průběžné komunikace s dodavatelem koordinoval a připomínkoval zpracování a dodání podkladového materiálu pro vydání Metodiky k zajištění administrativní bezpečnosti v oblasti ochrany utajovaných informací v rámci činnosti soudů, která je v současné době finalizována a bude distribuována do resortu justice. Nadále zastupuje Ministerstvo spravedlnosti na jednáních Výboru pro civilní nouzové plánování, Výboru pro vnitřní bezpečnost a Výboru pro obranné plánování a zajišťuje komunikaci na pracovní úrovni s těmito orgány. Nadále aktivně zastupuje Ministerstvo spravedlnosti při jednáních dalších mezirezortních pracovních komisí a skupin, souvisejících zejména s oblastí krizového řízení a bezpečnosti. Mimo uvedené činnosti koordinuje projekty, kterých se OBKŘ zúčastní (rekonstrukce objektu Legerova 49 z hlediska působnosti OBKŘ, projekt obměny a rekonstrukce bezpečnostních systémů instalovaných v objektech MSp včetně příkazní smlouvy, projekt SCO a další) a podílí se také na plnění a koordinaci dalších mimořádných úkolů plněných referenty OBKŘ ve všech oblastech činnosti odboru. Z pozice funkce bezpečnostního ředitele MSp plní další mimořádné služební úkoly uložené paní ministryní zejména v oblasti OUI.</t>
  </si>
  <si>
    <t>Státní zaměstnanec v uplynulém období (9/2020 – 11/2020) úspěšně pokračuje v plnění mimořádných úkolů v rámci činnosti odboru bezpečnosti a krizového řízení a to i mimo běžnou pracovní dobu 
bez ohledu na osobní volno. Zajišťuje zpracování podkladů, vyjádření a stanovisek k zařazeným bodům jednání vlády, které souvisí s opatřeními souvisejícími s epidemií onemocnění Covid-19. Zastupuje Ministerstvo spravedlnosti na jednáních Ústředního krizového štábu. Průběžně analyzuje krizová opatření přijatá vládou a Ministerstvem zdravotnictví, zpracovává jejich vyhodnocení a v součinnosti s dalšími kompetentními útvary zajišťuje realizaci adekvátních opatření na Ministerstvu spravedlnosti 
a v rámci doporučení a konzultační činnosti i na dalších složkách resortu. Koordinuje zajišťování opatření k hromadným akcím (zkoušky, semináře, výběrová řízení), zajišťuje vyřízením požadavků na poskytnutí OOP při akcích a konzultace přijatých opatření při realizaci těchto akcí. Koordinoval zpracování podkladů a žádosti paní ministryně o uvolnění pohotovostních zásob OOP a ZP ze SSHR pro potřeby VS ČR, související s kritickou situací ve vězeňských zařízeních a rovněž administrativně 
a fyzicky zajistil urgentní dodávku OOP Vězeňské službě ČR z rezervy ministerstva. Dokončil zpracování podkladových materiálů k projektu rekonstrukce bezpečnostních systémů v objektech Ministerstva spravedlnosti a související příkazní smlouvy a odeslal materiály k provedení zadávacího řízení na odbor právní. Ve ztížených podmínkách současné epidemické situace zajišťuje řízení výkonu agend OBKŘ v podmínkách home office a podílí se na plnění a koordinaci dalších mimořádných úkolů plněných referenty OBKŘ ve všech oblastech činnosti odboru. Z pozice funkce bezpečnostního ředitele MSp plní další mimořádné služební úkoly uložené paní ministryní zejména v oblasti OUI.</t>
  </si>
  <si>
    <t xml:space="preserve">Státní zaměstnankyně v  uplynulém období od 1.1.2020 úspěšně plnila zvlášť významné služební úkoly týkající se koordinace přípravy legislativních návrhů v působnosti Ministerstva spravedlnosti a jejich obhajoby v pracovních orgánech vlády, popř. Parlamentu ČR. Díky jejímu vysokému pracovnímu nasazení a schopnosti motivovat členy legislativního odboru se podařilo úspěšně posunout projednávání několika důležitých tisků v Parlamentu ČR – např. novely občanského soudního řádu a exekučního řádu či novely zákona o soudech a soudcích. V souvislosti s těmito tisky se mj. řešila řada pozměňovacích návrhů, které bylo třeba korigovat a upravit tak, aby byly funkční v praxi. Jedná se o priority vlády dané jejím programovým prohlášením. Úspěšně se též podařilo dokončit přípravu vládních návrhů ohledně konsensuálního řešení rodičovských sporů a zefektivnění vymáhání výživného a dětských dluhů, které jsou aktuálně projednávány v Poslanecké sněmovně, přičemž zefektivnění vymáhání výživného rovněž patří mezi priority vlády. </t>
  </si>
  <si>
    <t xml:space="preserve">Státní zaměstnankyně v  uplynulém období úspěšně plnila zvlášť významné služební úkoly týkající se koordinace přípravy legislativních návrhů v působnosti Ministerstva spravedlnosti a jejich obhajoby v pracovních orgánech vlády, popř. Parlamentu ČR. Díky jejímu vysokému pracovnímu nasazení a schopnosti motivovat členy legislativního odboru se podařilo úspěšně posunout projednávání několika důležitých tisků v Parlamentu ČR – např. ve stavu legislativní nouze byl úspěšně schválen tzv. lex covid justice II reagující na aktuální situaci způsobenou další vlnou nového typu koronaviru, Poslanecká sněmovna schválila návrh týkající se účtu chráněného před exekucí / výkonem rozhodnutí (jednalo se sice o poslanecký návrh, nicméně na jeho zpracování se zásadní měrou podílelo Ministerstvo spravedlnosti) či návrh zákona o evidenci skutečných majitelů. Jedná se o priority MSp, potažmo vlády. V souvislosti s těmito tisky se mj. řešila řada pozměňovacích návrhů, které bylo třeba korigovat a upravit tak, aby byly funkční v praxi. Rovněž se podařilo úspěšně dokončit přípravu prováděcích předpisů k novým zákonům o znalcích a soudních tlumočnících a překladatelích, které vstupují v účinnost od 1.1.2021 a jejichž příprava byla ovlivněna velkým množstvím zainteresovaných subjektů a řadou jejich připomínek, a tím se podařilo úspěšně legislativně završit reformu právní úpravy činnosti znalců a tlumočníků a překladatelů. </t>
  </si>
  <si>
    <t>Stání zaměstnankyně v uplynulém období vedle svých standardních povinností ředitelky mezinárodního odboru civilního byla aktivním kontaktním bodem Evropské soudní sítě ve věcech občanských a obchodních. Dále připravovala a prosazovala pozice ČR při sjednávání nových předpisů z oblasti civilněprávní v orgánech Evropské unie a v mezinárodních organizacích, zejména v Radě Evropy a Haagské konference mezinárodního práva civilního (HKMPS). Jako bývalá předsedkyně a současný „gender equality rapporteur“ Výboru pro právní spolupráci Rady Evropy (CDCJ) se účastnila několika (videokonferenčních) zasedání byra CDCJ. Rovněž se účastnila (prezenčně) jako delegát ČR Rady pro všeobecné otázky a politiku HKMPS (březen 2020). Dále koordinovala a realizovala aktivity z grantového projektu k posílení Evropské soudní sítě a na ní navazující Vnitřní soudní sítě v ČR. Byla hlavní organizátorkou mezinárodní konference ministerstev spravedlnosti států V4 na téma justiční spolupráce v civilních věcech (únor 2020).  Nad rámec svých povinností jako zvolená členka presidia tzv. Board of Trustees Evropské právní akademie (ERA) zastávala úkoly v této vzdělávací instituci. V neposlední řadě kontinuálně prováděla dozor nad nejsložitějšími individuálními přeshraničními případy v oblasti občanskoprávní. Zaměstnankyni je třeba rovněž ocenit za její flexibilitu a plné pracovní nasazení v době koronavirové krize, kdy pracovala ve střídavém režimu na pracovišti/home office. V rámci tohoto režimu úspěšně koordinovala činnost odboru a vedla konzultace s podřízenými v rámci komunikace na dálku.</t>
  </si>
  <si>
    <t>Stání zaměstnankyně v uplynulém období vedle svých standardních povinností ředitelky mezinárodního odboru civilního byla aktivním kontaktním bodem Evropské soudní sítě ve věcech občanských a obchodních. Dále připravovala a prosazovala pozice ČR při sjednávání nových předpisů z oblasti civilněprávní v orgánech Evropské unie (výbor pro občanské právo) a v mezinárodních organizacích, zejména v Radě Evropy. Účastnila se několika (videokonferenčních) specializovaných zasedání Výboru pro právní spolupráci Rady Evropy i jeho plenární schůze (listopad 2020), kde byla zvolena do byra výboru a současně jí byl prodloužen mandát zpravodajky pro otázky rovnosti žen a mužů. Podílela se na přípravě vysoce odborných stanovisek a právních rozborů pro další orgány státní správy, soudy a zahraniční instituce. Rovněž kontinuálně prováděla dozor nad nejsložitějšími individuálními přeshraničními případy v oblasti občanskoprávní. Zaměstnankyni je třeba rovněž ocenit za její flexibilitu a plné pracovní nasazení v době koronavirové krize, kdy útvar jí řízený zachoval styk s veřejností v plném rozsahu.</t>
  </si>
  <si>
    <t>Zaměstnankyně se v uplynulém období podílela na odborné přípravě podkladů pro jednání ministrů spravedlnosti V4 a Rady ministrů pro spravedlnost a vnitřní věci. Dále se plnila úkoly při sjednávání smlouvy mezi ČR a Arménií o dodatku k Evropské úmluvě o vydávání a smlouvy mezi ČR a Austrálií o vydávání. 
 V souvislosti s vyhlášeným nouzovým stavem plnila mimořádné úkoly k zajištění realizace mezinárodní justiční spolupráce v trestních věcech i při omezení letového provozu a  omezení poštovních služeb. Bylo nutné nastavit s  partnery (GŘVS, NSZ, MV, Policejní prezidium, Interpol) specifická pravidla v této specifické době, a to jak při  plánování a realizaci předání odsouzených z/do ciziny, při realizaci evropských zatýkacích rozkazů i extradic, průvozů a vyřizování žádostí o právní pomoc v užším smyslu, a o tomto informovat soudy a zahraniční partnery. Vykonávala pečlivý dozor nad mediálně sledovanými případy extradic a předávání odsouzených osob.</t>
  </si>
  <si>
    <t>Státní zaměstnankyně v uplynulém čtvrtletí zastupovala Českou republiku na jednání Výboru Rady Evropy pro justiční spolupráci v trestních věcech a na jednání Koordinačního výboru pro justiční spolupráci CATS v rámci Evropské unie. Koordinovala ve spolupráci s Nejvyšším státním zastupitelstvím přípravu na  aplikaci nového evropského předpisu -  nařízení o zajišťovacím a konfiskačním příkazu EU. Podílela na odborné přípravě materiálů pro jednání Vlády ČR týkající se  sjednávání smlouvy mezi Českou republikou  a Arménií o dodatku k Evropské úmluvě o vydávání a smlouvy mezi Českou republikou  a Austrálií o vydávání. Vykonávala pečlivý dozor nad složitými a mediálně sledovanými případy extradic a předávání odsouzených osob, při jejich vyřizování spolupracovala s Nejvyšším státním zastupitelstvím, Policií ČR a zastupitelskými úřady.</t>
  </si>
  <si>
    <t>Zaměstnanec v období od prosince 2019 do září 2020 pokračoval ve své mimořádné angažovanosti v expertních výborech Rady Evropy. Nesl odpovědnost za předsednictví pracovní skupiny Výboru expertů pro fungování systému Úmluvy zaměřené na problematiku posílení vnitrostátního provádění Evropské úmluvy o lidských právech. V uplynulém období nad rámec svých bezprostředních služebních povinností koordinoval vládní zmocněnce pro zastupování před Evropským soudem pro lidská práva a byl jejich kontaktní osobou pro styk s kanceláří Soudu. Jmenovaný konečně také dovedl do zdárného konce sérii stížností podaných k Soudu na protiprávní regulaci nájemného v České republice, přičemž v uplynulém období díky osobnímu vyjednávání s poškozenými zejména dosáhl výrazné úspory finančních prostředků ze státního rozpočtu oproti částce, kterou by stát byl podle kritérií ustálené judikatury Soudu povinen zaplatit v případě odsuzujícího rozsudku.</t>
  </si>
  <si>
    <t>Státní zaměstnanec ve posledním čtvrtletí roku 2020 pokračoval ve své mimořádné angažovanosti v expertních výborech Rady Evropy. Nesl odpovědnost za předsednictví pracovní skupiny Výboru expertů pro fungování systému Úmluvy zaměřené na problematiku posílení vnitrostátního provádění Evropské úmluvy o lidských právech. V uplynulém období nad rámec svých bezprostředních služebních povinností koordinoval vládní zmocněnce pro zastupování před Evropským soudem pro lidská práva a byl jejich kontaktní osobou pro styk s kanceláří Soudu; rozvinul také koordinaci reakce žalovaných států na tzv. klimatickou stížnost (č. 39371/20 – Duarte Agostinho a ostatní proti Portugalsku a 32 dalším státům), což má s ohledem na podstatu projednávaného problému potenciálně vysoce pozitivní vliv na průběh řízení před Soudem a na obhajobu uvedeného značného počtu žalovaných států.</t>
  </si>
  <si>
    <t xml:space="preserve">Státní zaměstnanec se v rámci rozšíření působnosti odboru od ledna 2020 úspěšně seznámil s problematikou metodiky a soudních kanceláří, kterou v součinnosti s příslušnou vedoucí oddělení metodicky a koncepčně vede. V personální oblasti se v rámci průběžné obměny a doplňování stavu  jako člen výběrových komisí pravidelně účastní výběrových řízení na referentská místa. V oblasti rozkladového řízení a správního soudnictví zaměstnanec systematicky dohlížel nad kvalitou výstupů, která se projevuje mimo jiné setrvalou mimořádnou úspěšností ministerstva ve správním soudnictví.  Nad rámec svých běžných povinností působil zaměstnanec jako člen rozkladové komise ministryně spravedlnosti. V oblasti trestního přezkumu zaměstnanec systematicky dohlížel nad plynulostí vyřizování a kvalitou podávaných stížností pro porušení zákona. V oblasti soudního dohledu pokračoval v systematické komunikaci s předsedy soudů a nejvyšším státním zástupcem směřující ke koordinaci výkonu disciplinární pravomoci. V tomto rámci též koordinoval přípravu kárných návrhů v několika významných případech a zčásti též osobně zajišťoval následné zastupování kárné žaloby před kárným senátem Nejvyššího správního soudu v Brně. V oblasti právnických profesí zaměstnanec pokračoval v metodickém vedení změn v přípravě písemností v kárném řízení se soudními exekutory a kontroloval kvalitu příslušných výstupů. Zároveň spolu s příslušnou vedoucí oddělení koordinoval provedení rozsáhlé mimořádné kontroly exekutorského úřadu ve finanční oblasti a přijetí navazujících opatření. V rámci odboru dohlížel nad dalšími kroky přijímanými v souvislosti s exekučními řízeními, jež mohou být vedena na základě neplatné rozhodčí doložky; v tomto rámci se účastnil též přípravy podkladů pro ministryni spravedlnosti a jednání na půdě PSP ČR. Metodicky vedl přípravu analýzy korupčních rizik v oblasti exekucí. Za Ministerstvo spravedlnosti se účastní realizace projektu Rady Evropy v oblasti AML a CFT. </t>
  </si>
  <si>
    <t>Státní zaměstnanec v měsících září a říjnu úspěšně řídil opětovný přechod fungování odboru na model home office, a to prakticky v plném rozsahu. Zároveň v této souvislosti přispěl k diskusím nad novou podobou interního služebního předpisu týkajícího se problematiky home office. V oblasti krizového řízení se jako zástupce náměstkyně sekce dohledu a justice systematicky účastnil jednání krizového štábu Ministerstva spravedlnosti a mimo jiné koncipoval doporučení Ministerstva spravedlnosti k fungování soudů. V personální oblasti se v rámci průběžné obměny a doplňování stavu  jako člen výběrových komisí pravidelně účastní výběrových řízení na referentská místa. V oblasti rozkladového řízení a správního soudnictví zaměstnanec systematicky dohlížel nad kvalitou výstupů, která se projevuje mimo jiné setrvalou mimořádnou úspěšností ministerstva ve správním soudnictví.  Nad rámec svých běžných povinností působil zaměstnanec jako člen rozkladové komise ministryně spravedlnosti. V oblasti trestního přezkumu zaměstnanec systematicky dohlížel nad vyřizováním podnětů a kvalitou podávaných stížností pro porušení zákona. V oblasti soudního dohledu pokračoval v systematické komunikaci s předsedy soudů a nejvyšším státním zástupcem směřující ke koordinaci výkonu disciplinární pravomoci a v této souvislosti navázal úzkou součinnost s odborem insolvenčním a soudních znalců, pokud jde o dohled nad soudci insolvenčních úseků. V oblasti právnických profesí zaměstnanec spolu s příslušnou vedoucí oddělení pokračoval ve vedení metodické činnosti a  koordinoval očekávané disciplinární výstupy ze série kontrol, jakož i následné kroky v rámci rozsáhlé mimořádné kontroly exekutorského úřadu ve finanční oblasti. Koordinoval rovněž přípravu analýzy korupčních rizik v oblasti exekucí a za Ministerstvo spravedlnosti se účastní realizace projektu FAÚ a Rady Evropy v oblasti AML a CFT ve vztahu k právnickým profesím. V oblasti metodiky a soudních kanceláří spolu s příslušnou vedoucí oddělení koordinoval finalizaci instrukce ministerstva k publikaci judikatury v souvislosti s připravovaným spuštěním systematické publikace soudních rozhodnutí od 1. 12. 2020.</t>
  </si>
  <si>
    <t>Navrhuje se poskytnout odměnu za: participaci na vypracování správních rozhodnutí (odvolání vedoucí státní zástupkyně, dočasná zproštění soudců z důvodu trestního stíhání či kárného řízení), realizaci výběrových řízení na obsazení funkcí předsedů MěS Praha, KS Plzeň, KS Č. B., KS H. K. a KS Ústí nad Labem včetně vládních materiálů, operativní řešení konzultačních otázek ve vztahu k soudům a státním zastupitelstvím, organizační zajištění skartace a archivace spisů OOJ dle pokynů ORLZ, realizace 128. etapy jmenování soudců, organizační zajištění videoporady s předsedy krajských a vyšších soudů a NSZ.</t>
  </si>
  <si>
    <t>Navrhuje se poskytnout odměnu za: realizaci justičních a závěrečných zkoušek ve ztížených podmínkách v souvislosti s opatřeními COVID až do jejich omezení, operativní řešení konzultačních otázek ve vztahu k soudům a státním zastupitelstvím v období nouzového stavu, participaci na realizaci 129. etapy jmenování soudců (správní úsek), aktivní podíl na přípravě videokonferencí s vedoucími SZ a k jednání systemizační komise organizační i faktické zajištění výkonu všech agend odboru v podmínkách směnného provozu a homeoffice za osobní přítomnosti na pracovišti.</t>
  </si>
  <si>
    <t>Státní zaměstnanec v uplynulém období, tj. od prosince 2019 do září 2020, splnil zvlášť významný úkol spočívající v samostatném podílení se na tvorbě návrhů obecně závazných právních předpisů, konkrétně na tvorbě nařízení vlády o oceněních udělovaných Ministerstvem spravedlnosti, schváleném usnesením vlády č. 918 ze dne 14. 9. 2020,  na tvorbě návrhu vyhlášky, kterou se stanoví seznam znaleckých odvětví jednotlivých znaleckých oborů, jiná osvědčení o odborné způsobilosti, osvědčení vydaná profesními komorami a specializační studia pro obory a odvětví a nakonec na návrhu vyhlášky, kterou se provádějí některá ustanovení zákona o znalcích, znaleckých kancelářích a znaleckých ústavech, oboje v současné době již v legislativním procesu, a nakonec na tvorbě připravované novely zákona o advokacii v oblasti potírání vinklaření. Dále splnil zvlášť významný úkol spočívající ve vytvoření strategie přípravy jím řízeného odboru na novou znaleckou legislativu, zejm. zajistil vytvoření strategie přijímání nových zaměstnanců a zpracování časové náročnosti výkonu jednotlivých agend souvisejících s novou právní úpravou.</t>
  </si>
  <si>
    <t>Státní zaměstnanec v uplynulém období, tj. od září 2020 do listopadu 2020, splnil zvlášť významný úkol spočívající v samostatném podílení se na tvorbě návrhů obecně závazných právních předpisů, konkrétně na tvorbě návrhu vyhlášky, kterým se provádějí některá ustanovení zákona o soudních tlumočnících a soudních překladatelích a vypořádání připomínek k návrhu vyhlášky, kterou se stanoví seznam znaleckých odvětví jednotlivých znaleckých oborů, jiná osvědčení o odborné způsobilosti, osvědčení vydaná profesními komorami a specializační studia pro obory a odvětví a nakonec k návrhu vyhlášky, kterou se provádějí některá ustanovení zákona o znalcích, znaleckých kancelářích a znaleckých ústavech.
Dále splnil zvlášť významný úkol spočívající ve vytvoření nového informačního webu znalci.justice.cz a s ním související strategie přípravy jím řízeného odboru na novou znaleckou agendu vyřizování podnětů k zahájení přestupkových řízení.</t>
  </si>
  <si>
    <t xml:space="preserve">Státní zaměstnanec v uplynulém období srpna 2020 do prosince 2020 úspěšně plnil zvlášť významný služební úkol spočívající v přípravě realizace projektu Zveřejňování rozhodnutí nižších soudů, ke kterému se vláda České republiky zavázala v Akčním plánu partnerství pro otevřené vládnutí na roky 2018-2020. Podílel se na koordinaci aktivit v rámci projektu nového Seznamu znalců a tlumočníků a ICCS kódů pro vykazování statistik trestních řízení. Plnil zvýšený rozsah nových úkolů představených při zajišťování řízení výkonu agend v podmínkách směnného provozu a homeoffice. </t>
  </si>
  <si>
    <t>V období od 1.6. 2020 do 15.9.2020 úspěšně plnil mimořádný nebo zvlášť významný služební úkol spočívající v: dokončení procesu dopracování a převzetí projektové dokumentace na realizaci výstavby Justičního areálu Ústí nad Labem, zajištění úspěšné realizace akce výměny trafostanice v budově MSp Vyšehradská 16.</t>
  </si>
  <si>
    <t>V období od října do listopadu 2020 úspěšně plnil mimořádný nebo zvlášť významný služební úkol spočívající v: Zajištění realizace expertizního posouzení projektové dokumentace na realizaci výstavby Justičního areálu Ústí nad Labem. Dokončení úspěšné realizace akce výměny trafostanice v budově MSp Vyšehradská 16. Zajištění zadávacího řízení na povinné ručení pro vozidla resortu.</t>
  </si>
  <si>
    <t>Státní zaměstnanec aktivně spolupracuje při řešení problematiky odměňování v justici a vězeňství. V období od ledna do června zajišťoval metodickou podporu v rámci vypořádání materiálu  kontrole NKÚ k hospodaření VS ČR. Od února do června se státní zaměstnanec podílel na organizaci a kontrole procesu schvalování účetních závěrek za rok 2019 u všech podřízených organizačních složek státu včetně státních příspěvkových organizací. Zastřešoval a koordinoval přípravu státního rozpočtu rezortu na rok 2021 a střednědobého výhledu na roky 2022 a 2023. Rovněž státní zaměstnanec koordinoval práce související s přípravou a projednáváním nadpožadavků rezortu za roky 2021 až 2023 a koordinoval přípravu úsporných opatření v kapitole a argumentaci proti navrhovanému krácení.  Dále v uplynulém období (od ledna do června 2020) úspěšně splnil zvlášť významný služební úkol spočívající v koordinaci prací souvisejících s přípravou, zpracováním, kompletací a expedicí závěrečného účtu kapitoly za rok 2019 a následným projednáním v příslušných výborech PS. Samotné výše uvedené vykonané činnosti přispívají ke zkvalitnění řízení jednotlivých OSS a k optimálnímu přerozdělení finančních prostředků v oblasti investičních výdajů, mzdových výdajů a ostatních věcných výdajů pro všechny organizační složky v rámci celé kapitoly Ministerstva spravedlnosti.</t>
  </si>
  <si>
    <t>Státní zaměstnanec v uplynulém období od října do listopadu 2020 úspěšně splnil zvlášť významný služební úkol spočívající v závěrečné koordinaci etap (běhů) návrhu rozpočtu na rok 2021 a střednědobého výhledu na roky 2022 a 2023 za celou oblast rozpočtu a zároveň se podílel na koordinaci prací souvisejících s přípravou, zpracováním, kompletací a expedicí kapitolního sešitu (návrh rozpočtu na rok 2021 a střednědobý výhled na roky 2022 a 2023). Aktivně se dále podílel na přípravě podkladů pro jednání paní ministryně a pana náměstka ve výborech PSP ČR k projednávání návrhu rozpočtu. Zabezpečoval zajištění výdajů na jednorázový příspěvek pro důchodce v roce 2020 pro potřeby VS ČR a dalších výdajů v souvislosti pandemickou situaci. V souvislosti s nouzovým stavem byly kladeny nové úkoly na koordinaci zadávání úkolů a kontrola jejich plnění podřízenými a v podmínkách střídavého provozu. Nouzový stav a vysoký podíl HO představují pro vedoucí pracovníky vyšší nároky na kontrolní činnost plněných úkolů. Samotné výše uvedené vykonané činnosti přispívají ke zkvalitnění řízení jednotlivých OSS a k optimálnímu přerozdělení finančních prostředků v oblasti investičních výdajů, mzdových výdajů a ostatních věcných výdajů pro všechny organizační složky v rámci celé kapitoly Ministerstva spravedlnosti.</t>
  </si>
  <si>
    <t xml:space="preserve">Státní zaměstnankyně se v uplynulém období od ledna do září 2020 úspěšně podílela na plnění širokého spektra zvlášť významných služebních úkolů v celém rozsahu činnosti odboru evropských programů a dotací a zajišťovala plnění některých úkolů v oblasti elektronizace. Státní zaměstnankyně se podílela na tvorbě postupů v projektech, které zajišťují provázanost interních předpisů s předpisy poskytovatelů dotací. Jednalo se zejména o postupy v personálních otázkách či oběhu dokladů. V uvedeném období se výraznou měrou podílela na řešení kritických bodů v oblasti informatiky a elektronizace, zejména tím, že se podílela na koordinaci útvarů zajišťujících rozvoj informačních systémů. Dále se podílela na tvorbě postupů řízení projektů v této oblasti a účastnila se přípravného projektového výboru, který se zabývá výhradně projekty v oblasti informatiky a elektronizace. Statní zaměstnankyně v průběhu srpna a září koordinovala zpracování návrhu komponenty ministerstva do Národního plánu obnovy, která by v případě schválení ze strany EU umožnila realizaci aktivit v oblasti informatiky a elektronizace ve výši přesahující 1 mld. Kč. </t>
  </si>
  <si>
    <t xml:space="preserve">Státní zaměstnankyně se v uplynulém období (říjen a listopad 2020) úspěšně podílela na plnění několika zvlášť významných služebních úkolů souvisejících s činností odboru evropských programů a dotací a zajišťovala plnění některých úkolů v oblasti elektronizace. Statní zaměstnankyně v uvedeném období zastupovala ministerstvo při jednáních s MPO a EK ohledně Národního plánu obnovy a koordinovala úpravu dokumentace a tvorbu podkladů. Jako člen řídicího výboru projektu na vytvoření IS pro Seznam znalců a tlumočníků iniciovala jednání o změně připravované vyhlášky, která by výrazným způsobem negativně ovlivnila tvorbu IS - prodražení zakázky a výrazný časový posun. Na základě navazujících jednání legislativní odbor připravuje úpravu vyhlášky, respektive přílohy o náhradách znalců a jejich vykazování, díky čemuž dojde k významné redukci negativních dopadů. </t>
  </si>
  <si>
    <t>Státní zaměstnanec v uplynulém období úspěšně plnil mimořádný nebo zvlášť významný služební úkol spočívající v návrhu nové organizační struktury Odboru informatiky. Pracuje na zpracování jednotlivých kapitol informační koncepce vztahujících se k financování a provozu ICT. Dále vytváří Katalog služeb ICT.</t>
  </si>
  <si>
    <t>Státní zaměstnanec v uplynulém období od ledna do září 2020 úspěšně plní mimořádný nebo zvlášť významný služební úkol spočívající v: úspěšném dokončení části projektu v podobě zadání veřejné zakázky a uzavření smlouvy na IS financovaný z EU – VZ pod názvem Vývoj, servis a rozvoj informačního systém znalců a tlumočníků, metodickém návodu k úspěšnému uzavření smlouvy na provoz kantýny justičního areálu Míčánky a v objektu MSp, návrhu zápisu k vypořádání práva společného hospodaření v budově ve Žďáru nad Sázavou a účast na jednání k narovnání právního stavu, uzavření několika rámcových smluv na překladatelské služby pro potřeby MSp, proškolení zaměstnanců MSp na veřejné zakázky malého rozsahu a novou Instrukci o zadávání veřejných zakázek rezortu MSp.</t>
  </si>
  <si>
    <t>Státní zaměstnankyně v uplynulém období od října úspěšně plnila zvlášť významné úkoly spojené zejména s realizací mimořádných činností týkajících se výkladu legislativních změn a zákonných opatření spojených s omezeními v rámci nouzového stavu a aplikace těchto úprav do smluvních dokumentů ministerstva a organizačních složek resortu. Zaměstnankyně se podílela na přípravě smlouvy a zadávací dokumentace k veřejné zakázce na dodávky přenosných počítačů (notebooků) pro celý resort ministerstva spravedlnosti (opatření nouzového stavu vytvářející podmínky pro práci z domova širokého počtu zaměstnanců resortu ministerstva spravedlnosti).</t>
  </si>
  <si>
    <t>Státní zaměstnanec v rozhodném období od září do listopadu 2020 zajišťoval, koordinoval nebo sám vykonával následující mimořádné nebo zvlášť významné služební úkoly, a to ve zvýšeném rozsahu, který koresponduje zajišťování a řízení výkonu agend v podmínkách směnného provozu a home-office v pandemické situaci. Osobně vedl jednání v rámci projednání návrhu zákona o ochraně oznamovatelů a doprovodného zákona v pracovních komisích Legislativní rady vlády, sám připravoval a formuloval argumentaci k jednotlivým bodům a zásadním způsobem se zasadil také o finalizaci věcného řešení i samotného normativního textu předkládaných návrhů ve spolupráci s Odborem vládní legislativy Úřadu vlády. Zpracovával klíčová stanoviska k výkladu zákona o střetu zájmů, zejm. ve vztahu k aplikaci zákazového ustanovení § 4c tohoto zákona, a to především pro jiná ministerstva a koordinační skupinu řídících orgánů při Ministerstvu pro místní rozvoj v souvislosti s auditní zprávou sp. zn. REGC414CZ0133, a nesl za tato stanoviska osobní odpovědnost. Zasadil se o zpracování právního a metodického rámce technické úpravy Centrálního registru oznámení v reakci na nález Ústavního soudu ze dne 11. 2. 2020, sp. zn. Pl. ÚS 38/17, a rozsudek Nejvyššího správního soudu ze dne 29. 10. 2020, čj. 9 As 173/2020 – 32, a ve spolupráci s Odborem odškodňování se podílel na přípravě argumentace pro postup Ministerstva spravedlnosti při zveřejňování oznámení ve vazbě na žádosti o odškodnění za protiústavní postup. Koordinoval a řídil práce na úpravě a včasné distribuci metodických pokynů pro veřejné funkcionáře, správní orgány a další orgány vykonávající působnost podle zákona o střetu zájmů v souvislosti s plánovanými mimořádnými legislativními změnami v dané oblasti. Svým aktivním přístupem a operativní komunikací s dotčenými subjekty výrazně přispěl k hledání věcného řešení a finalizaci komplexního pozměňovacího návrhu k návrhu zákona o lobbování, tak, aby v průběhu legislativního procesu byla nalezena široká politická shoda na nové regulaci.</t>
  </si>
  <si>
    <t>Státní zaměstnanec se aktivně za hodnocené období  - II. pololetí aktivně  spolupodílel, a  zejména v současné době se podílí na řešení krizových situací v souvislosti s COVID 19 v oblasti Vězeňské služby ČR a Probační a mediační služby. Koordinuje součinnost mezi podřízenými složkami jako je např. připomínkování aktuálních Akčních programů Koncepce rozvoje vězeňství a rozvoje Probační a mediační služby na rok 2021 a příslušných úkolů vyplývajících z jednotlivých Usnesení vlády ČR. V souvislosti s nouzovým stavem koordinuje a podílí se na zpracování zvýšeného rozsahu nových úkolů při zajišťování řízení výkonu agend odboru milostí a inspekce v podmínkách směnného provozu a homeoffice.</t>
  </si>
  <si>
    <t>Zaměstnanec v uplynulém období ledna 2020 do října 2020 úspěšně plnil zvlášť významný služební úkol spočívající práci na projektu Zveřejňování rozhodnutí nižších soudů, ke kterému se vláda České republiky zavázala v Akčním plánu partnerství pro otevřené vládnutí na roky 2018-2020. Podílel se na koordinaci aktivit v rámci projektu nového Seznamu znalců a tlumočníků. Byl členem hodnotící komise v projektu Seznamu znalců a tlumočníků a APSTR. Dále se podílel na spuštění projektu ICCS kódů, nedílnou podmínkou pro sjednocení statistik trestních řízení v rámci mezinárodního srovnání v rámci vládního úkolu Propojení statistik kriminality.</t>
  </si>
  <si>
    <t>I. pololetí</t>
  </si>
  <si>
    <t>II. pololetí</t>
  </si>
  <si>
    <t xml:space="preserve"> Zdůvodnění I. pololetí</t>
  </si>
  <si>
    <t>Zdůvodnění II. pololetí</t>
  </si>
  <si>
    <t>Státní zaměstnanec v uplynulém období od ledna do září 2020 zajišťoval, koordinoval nebo sám vykonával následující mimořádné nebo zvlášť významné služební úkoly. Vedl odbor odškodňování v situaci personálního oslabení, kdy dostupné kapacity nejsou zcela postačující k plynulému zpracování napadající agendy a svým nasazením výrazně napomohl zvládání této situace.  Ve spolupráci s podřízenými zaměstnanci zavedl pracovní týmy za účasti stážistů z řad studentů, kteří se podílí na odstranění nedodělků. Pružně spolupracoval s odborem tiskovým při zodpovídání novinářských dotazů týkajících se agendy vyřizované odborem odškodňování. Poskytoval nad rámec běžných standardů poradenství veřejnosti při telefonických dotazech týkajících se agendy odboru, zejména ze strany obětí trestných činů. Podílel se konzultačně na připravovaných legislativních změnách v oblasti trestního práva procesního a úpravy práv obětí trestných činů ve spolupráci s odborem legislativním.</t>
  </si>
  <si>
    <t>Státní zaměstnanec se aktivně za hodnocené období od ledna do září roku 2020 aktivně spolupodílel na koordinaci příprav nezbytných mimořádných opatření v souvislosti s návštěvami a společným ubytováním pracujících odsouzených v některých stupních zabezpečení věznice s ostrahou s Vězeňskou službou ČR. Dbá na zajištění a včasné zpracování podkladů pro odpovědi paní ministryně nebo pana náměstka různým subjektům zaslaných např. od Nevládních neziskových organizací, Veřejného ochránce práv a dalších subjektů, které se dotýkají osob ve výkonu trestu odnětí svobody, výkonu vazby a zabezpečovací detence s akcentem na dodržování garantovaných práv u těchto osob. Spolupracuje s dalšími odbornými útvary Ministerstva spravedlnosti v případě připomínkového řízení nebo při zpracování odborných stanovisek. Koordinuje vzájemnou součinnost mezi Vězeňskou službou ČR, Probační a mediační službou a Institutem pro kriminologii a sociální prevenci a Ministerstvem spravedlnosti ČR. Svoje znalosti a praktické zkušenosti rovněž předává v rámci odboru i dalším spolupracovníkům. Státní zaměstnanec je v současné době za Odbor milostí a inspekce garantem projektu vzájemné spolupráce se Svobodnou zemí Sasko a ČR v oblasti Justice, Vězeňské služby ČR. V případě potřeby plní pracovní úkoly nad daný rámec sjednané pracovní doby. V současné době se ve spolupráci s Vězeňskou službou ČR podílí na revizi a aktualizaci Koncepce vězeňství do roku 2025.</t>
  </si>
  <si>
    <t>Státní zaměstnanec v rozhodném období zajišťoval, koordinoval nebo sám vykonával následující mimořádné nebo zvlášť významné služební úkoly. Vedl jednání v rámci vypořádání připomínek z meziresortního připomínkového řízení k návrhu zákona o ochraně oznamovatelů a doprovodnému zákonu, formuloval argumentaci k jednotlivým bodům a zásadním způsobem se zasadil o finalizaci věcného řešení i samotného normativního textu předkládaných návrhů. Zpracovával klíčová stanoviska k výkladu zákona o střetu zájmů, zejm. ve vztahu k aplikaci zákazových ustanovení par. 4a, par. 4b a par. 4c tohoto zákona, a to zejm. pro jiná ministerstva a koordinační skupinu řídících orgánů při Ministerstvu pro místní rozvoj. Významným způsobem se zasadil o zpracování a finalizaci metodiky pro orgány správního trestání na úseku zájmů. Z pozice ředitele odboru střetu zájmů řídil a dohlížel na důsledný výkon kontrolní působnosti Ministerstva spravedlnosti ve vztahu k oznamovací povinnosti veřejných funkcionářů podle par. 9 až 11 a par. 12 odst. 4 zákona o střetu zájmů a ve vztahu k výkonu přenesené působnosti krajskými úřady na úseku střetu zájmů a za tuto činnost odpovídal. Koordinoval a prováděl poskytování metodické pomoci a podpory veřejným funkcionářům, orgánům zapisujícím veřejné funkcionáře do Centrálního registru oznámení a správním orgánům příslušným k projednání přestupků na úseku střetu zájmů, čímž zásadním způsobem přispěl ke správné interpretaci a aplikaci dotčených ustanovení zákona o střetu zájmů v praxi. Absolvoval sérii přednáškových a osvětových aktivit, a to jednak k problematice oznamovací povinnosti veřejných funkcionářů podle zákona o střetu zájmů, a jednak k problematice lobbingu a ochrany oznamovatelů.</t>
  </si>
  <si>
    <t>Mimořádná odměna se přiznává státnímu zaměstnanci za nadstandardní plnění pracovních úkolů a mimořádných úkolů v rozhodném období roku 2020. Zaměstnanec jako představený zajišťoval, koordinoval nebo sám vykonával mimořádné nebo zvlášť významné služební úkoly, a to ve zvýšeném rozsahu, který koresponduje se zajišťováním a řízení výkonu agend v podmínkách směnného provozu a homeoffice v pandemické situaci.  Zaměstnanec v tomto období vykazoval aktivní a iniciativní přístup k řešení úkolů. Nad rámec pracovních povinností profesionálně reprezentoval ministerstvo při jednáních se zahraničními partnery, podílel se na přípravě podkladů pro odpovědi médiím a veřejnosti. Ve spolupráci s legislativním odborem se podílel na tvorbě pozměňovacích návrhů a úprav zákonů.  Zastupoval ostatní gesční náměstky při jednání parlamentních orgánů a pracovních jednáních. Pravidelně jednal se zástupci profesních skupin, např. ČAK, NK ČR, EK ČR, a s představiteli justice. Aktivně se účastnil aktivit směřujících ke zmírnění rizika pandemie COVID-19 v rezortu ministerstva spravedlnosti zastupoval MSp v Ústředním krizovém štábu</t>
  </si>
  <si>
    <t>Státní zaměstnankyně v uplynulém období se přímo podílela na realizaci krizových opatření, plnila zvlášť významné služební úkoly spočívající především v zajišťování parlamentní agendu, z důvodu neobsazení předmětného místa a koordinovala zvýšený rozsah nových úkolů jí řízeného útvaru, při zajišťování výkonu agend v podmínkách směnného provozu a homeoffice.</t>
  </si>
  <si>
    <t xml:space="preserve">Zaměstnance v uplynuém období nad rámec svých úkolů připravil koncepční materiál k přípravě předsednictví, podílel se na přijatých krizových opatřeních v souvislosti s COVID 19, koordinoval výběr zaměstnanců pro obsazení míst národních expertů v souvislosti s CZ PRES. Koordinoval proces tvorby koncepce protokolární prezentace Ministerstva spravedlnosti ČR. </t>
  </si>
  <si>
    <t>Státní zaměstnanec plnil zvlášť významné služební úkoly při promítnutí změn vyplývající ze systemizace služebních a pracovních míst ministerstva účinné od 1.1.2020, která vedla k rozsáhlé organizační změněn i restrukturalizaci jednotlivých organizačních útvarů i odborných agendy s dopadem do oblasti řídící, personální i procesní. Rovněžse podílel na přípravě změny procesních postupů i vnitřní legislativy ministerstva za účelem zefektivnění výkonu jednotlivých agendy i jejich řízení, a to v návaznosti na přijatá protipandemická opatření po ukončení nouzového stavu.</t>
  </si>
  <si>
    <t>Státní zaměstnanec v  uplynulém období od 1.1.2020 úspěšně plnil zvlášť významné služební úkoly týkající se koordinace přípravy legislativních návrhů v působnosti Ministerstva spravedlnosti a jejich obhajoby v pracovních orgánech vlády, popř. Parlamentu ČR.   Koordinoval legislativní práce v souvislosti s lex covid I.a plněnní dalších legislativních činností vyplývající z priorit vlády dané jejím programovým prohlášením. Zajistil dokončení přípravy vládních návrhů ohledně konsensuálního řešení rodičovských sporů a zefektivnění vymáhání výživného a dětských dluhů.</t>
  </si>
  <si>
    <t>Státní zaměstnankyně se v uplynulém období o, nad rámec plnění služebních úkolů plnila zvlášť významné služební úkoly spočívající v nastavení systému hlášení zaměstnanců o zdravotním stavu v souvislosti s vývojem pandemie COVID 19, včetně zpracování informačního materiálu pro zaměstnance k jejich povinnostem v souvislosti s průběžně přijímanými opatřeními MZdravotnictví. Podílela se na přijetí metodických postupů v pracovněprávní oblasti realizace projektů s mezinárodní účastí.  Účastnila se aktivit v rámci naplňování usnesení vlády, kterým se musí zavádět Řízení kvality do správních úřadů. Podílela se na přípravě rozpočtu v platové oblasti pro rok 2021 a komplexně koordinovala přípravu systemizace ministerstva pro rok 2020 a výhled na rok 2021.   Svým přístupem k plnění úkolů výraznou měrou přispěla k úspěšnému zabezpečení chodu úřadu a poskytovala podporu resortním složkám v oblasti novely zákoníku práce a  zavádění nových pravidel do praxe. Koordinovala přípravu náborové kampaně k CZ PRES a návrh na realizaci online vzdělávání v ministerstvu.</t>
  </si>
  <si>
    <t xml:space="preserve">Státní zaměstnankyně  v uplynulém období , nad rámec plnění služebních úkolů plnila zvlášť významné služební úkoly spočívající v přípravě výkaznictví v platové oblasti v souvislosti s  tzv. vázáním prostředků nadále se podílela na plnění úkolů v souvislosti s vývojem pandemie a přijímanými krizovými opatřeními.  Svým přístupem k plnění úkolů výraznou měrou přispěla k úspěšnému zabezpečení chodu úřadu v souvislosti s 2 vlnou vývoje epidemie. </t>
  </si>
  <si>
    <t>náměstek  pro řízení sekce</t>
  </si>
  <si>
    <t>náměstkyně pro řízení sekce</t>
  </si>
  <si>
    <t>náměstek pro řízení sekce</t>
  </si>
  <si>
    <t xml:space="preserve">náměstek pro řízení sekce - státní tajemník </t>
  </si>
  <si>
    <t>ředitelka odboru 1</t>
  </si>
  <si>
    <t>ředitelka odboru 2</t>
  </si>
  <si>
    <t>ředitel odboru 3</t>
  </si>
  <si>
    <t>ředitel odboru 4</t>
  </si>
  <si>
    <t>ředitelka odboru 5</t>
  </si>
  <si>
    <t>ředitelka odboru 6</t>
  </si>
  <si>
    <t>ředitelka  odboru 7</t>
  </si>
  <si>
    <t>ředitel odboru 8</t>
  </si>
  <si>
    <t>ředitelka odboru 9</t>
  </si>
  <si>
    <t>ředitel odboru 10</t>
  </si>
  <si>
    <t>ředitel odboru 11</t>
  </si>
  <si>
    <t>ředitel odboru 12</t>
  </si>
  <si>
    <t>ředitel odboru 13</t>
  </si>
  <si>
    <t>ředitelka odboru 14</t>
  </si>
  <si>
    <t>ředitel odboru 15</t>
  </si>
  <si>
    <t>ředitelka odboru 16</t>
  </si>
  <si>
    <t>ředitel odboru 17</t>
  </si>
  <si>
    <t>ředitel odboru 18</t>
  </si>
  <si>
    <t>ředitel odboru 19</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</si>
</sst>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0\ &quot;Kč&quot;"/>
    <numFmt numFmtId="171" formatCode="0.0"/>
  </numFmts>
  <fonts count="42">
    <font>
      <sz val="11"/>
      <color theme="1"/>
      <name val="Calibri"/>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b/>
      <sz val="11"/>
      <name val="Calibri"/>
      <family val="2"/>
    </font>
    <font>
      <sz val="11"/>
      <name val="Calibri"/>
      <family val="2"/>
    </font>
    <font>
      <sz val="11"/>
      <color indexed="8"/>
      <name val="Times New Roman"/>
      <family val="1"/>
    </font>
    <font>
      <b/>
      <sz val="14"/>
      <name val="Calibri"/>
      <family val="2"/>
    </font>
    <font>
      <sz val="11"/>
      <name val="Times New Roman"/>
      <family val="1"/>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4"/>
      <color theme="1"/>
      <name val="Calibri"/>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3" tint="0.7999799847602844"/>
        <bgColor indexed="64"/>
      </patternFill>
    </fill>
    <fill>
      <patternFill patternType="solid">
        <fgColor theme="2"/>
        <bgColor indexed="64"/>
      </patternFill>
    </fill>
    <fill>
      <patternFill patternType="solid">
        <fgColor theme="0"/>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medium"/>
      <top>
        <color indexed="63"/>
      </top>
      <bottom style="thin"/>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medium"/>
      <bottom style="thin"/>
    </border>
    <border diagonalUp="1" diagonalDown="1">
      <left style="thin"/>
      <right style="medium"/>
      <top style="thin"/>
      <bottom style="thin"/>
      <diagonal style="thin"/>
    </border>
    <border>
      <left style="medium"/>
      <right style="thin"/>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8" applyNumberFormat="0" applyAlignment="0" applyProtection="0"/>
    <xf numFmtId="0" fontId="37" fillId="26" borderId="8" applyNumberFormat="0" applyAlignment="0" applyProtection="0"/>
    <xf numFmtId="0" fontId="38" fillId="26" borderId="9" applyNumberFormat="0" applyAlignment="0" applyProtection="0"/>
    <xf numFmtId="0" fontId="39" fillId="0" borderId="0" applyNumberForma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cellStyleXfs>
  <cellXfs count="223">
    <xf numFmtId="0" fontId="0" fillId="0" borderId="0" xfId="0" applyFont="1" applyAlignment="1">
      <alignment/>
    </xf>
    <xf numFmtId="0" fontId="40" fillId="0" borderId="10" xfId="0" applyFont="1" applyBorder="1" applyAlignment="1">
      <alignment/>
    </xf>
    <xf numFmtId="0" fontId="0" fillId="0" borderId="11" xfId="0" applyBorder="1" applyAlignment="1">
      <alignment/>
    </xf>
    <xf numFmtId="0" fontId="0" fillId="0" borderId="12" xfId="0" applyBorder="1" applyAlignment="1">
      <alignment/>
    </xf>
    <xf numFmtId="0" fontId="25" fillId="0" borderId="10" xfId="0" applyFont="1" applyBorder="1" applyAlignment="1">
      <alignment wrapText="1"/>
    </xf>
    <xf numFmtId="0" fontId="25" fillId="0" borderId="0" xfId="0" applyFont="1" applyFill="1" applyBorder="1" applyAlignment="1">
      <alignment vertical="top" wrapText="1"/>
    </xf>
    <xf numFmtId="0" fontId="0" fillId="0" borderId="0" xfId="0" applyFill="1" applyAlignment="1">
      <alignment/>
    </xf>
    <xf numFmtId="0" fontId="25" fillId="0" borderId="13" xfId="0" applyFont="1" applyBorder="1" applyAlignment="1">
      <alignment wrapText="1"/>
    </xf>
    <xf numFmtId="0" fontId="25" fillId="0" borderId="14" xfId="0" applyFont="1" applyBorder="1" applyAlignment="1">
      <alignment horizontal="center" vertical="top" wrapText="1"/>
    </xf>
    <xf numFmtId="0" fontId="25" fillId="0" borderId="15" xfId="0" applyFont="1" applyBorder="1" applyAlignment="1">
      <alignment horizontal="center" vertical="top" wrapText="1"/>
    </xf>
    <xf numFmtId="0" fontId="25" fillId="0" borderId="16" xfId="0" applyFont="1" applyBorder="1" applyAlignment="1">
      <alignment horizontal="center" vertical="top" wrapText="1"/>
    </xf>
    <xf numFmtId="0" fontId="25" fillId="0" borderId="17" xfId="0" applyFont="1" applyBorder="1" applyAlignment="1">
      <alignment horizontal="center" vertical="top" wrapText="1"/>
    </xf>
    <xf numFmtId="0" fontId="25" fillId="0" borderId="18" xfId="0" applyFont="1" applyBorder="1" applyAlignment="1">
      <alignment horizontal="center" vertical="top" wrapText="1"/>
    </xf>
    <xf numFmtId="0" fontId="0" fillId="0" borderId="0" xfId="0" applyFill="1" applyAlignment="1">
      <alignment vertical="top" wrapText="1"/>
    </xf>
    <xf numFmtId="0" fontId="25" fillId="3" borderId="19" xfId="0" applyFont="1" applyFill="1" applyBorder="1" applyAlignment="1">
      <alignment horizontal="center"/>
    </xf>
    <xf numFmtId="42" fontId="0" fillId="3" borderId="20" xfId="0" applyNumberFormat="1" applyFill="1" applyBorder="1" applyAlignment="1">
      <alignment horizontal="right"/>
    </xf>
    <xf numFmtId="42" fontId="0" fillId="3" borderId="21" xfId="0" applyNumberFormat="1" applyFont="1" applyFill="1" applyBorder="1" applyAlignment="1">
      <alignment horizontal="right" wrapText="1"/>
    </xf>
    <xf numFmtId="0" fontId="0" fillId="3" borderId="22" xfId="0" applyFont="1" applyFill="1" applyBorder="1" applyAlignment="1">
      <alignment horizontal="right" wrapText="1"/>
    </xf>
    <xf numFmtId="0" fontId="25" fillId="3" borderId="23" xfId="0" applyFont="1" applyFill="1" applyBorder="1" applyAlignment="1">
      <alignment horizontal="center" wrapText="1"/>
    </xf>
    <xf numFmtId="0" fontId="25" fillId="3" borderId="24" xfId="0" applyFont="1" applyFill="1" applyBorder="1" applyAlignment="1">
      <alignment horizontal="center" wrapText="1"/>
    </xf>
    <xf numFmtId="0" fontId="25" fillId="3" borderId="25" xfId="0" applyFont="1" applyFill="1" applyBorder="1" applyAlignment="1">
      <alignment horizontal="center" wrapText="1"/>
    </xf>
    <xf numFmtId="0" fontId="0" fillId="3" borderId="23" xfId="0" applyFont="1" applyFill="1" applyBorder="1" applyAlignment="1">
      <alignment horizontal="right" wrapText="1"/>
    </xf>
    <xf numFmtId="0" fontId="0" fillId="3" borderId="24" xfId="0" applyFont="1" applyFill="1" applyBorder="1" applyAlignment="1">
      <alignment horizontal="right" wrapText="1"/>
    </xf>
    <xf numFmtId="42" fontId="0" fillId="3" borderId="26" xfId="0" applyNumberFormat="1" applyFont="1" applyFill="1" applyBorder="1" applyAlignment="1">
      <alignment horizontal="right" wrapText="1"/>
    </xf>
    <xf numFmtId="0" fontId="0" fillId="3" borderId="0" xfId="0" applyFill="1" applyAlignment="1">
      <alignment/>
    </xf>
    <xf numFmtId="0" fontId="0" fillId="3" borderId="25" xfId="0" applyFont="1" applyFill="1" applyBorder="1" applyAlignment="1">
      <alignment horizontal="right" wrapText="1"/>
    </xf>
    <xf numFmtId="42" fontId="0" fillId="3" borderId="25" xfId="0" applyNumberFormat="1" applyFont="1" applyFill="1" applyBorder="1" applyAlignment="1">
      <alignment horizontal="right" wrapText="1"/>
    </xf>
    <xf numFmtId="42" fontId="0" fillId="3" borderId="21" xfId="0" applyNumberFormat="1" applyFont="1" applyFill="1" applyBorder="1" applyAlignment="1">
      <alignment/>
    </xf>
    <xf numFmtId="0" fontId="0" fillId="3" borderId="22" xfId="0" applyFill="1" applyBorder="1" applyAlignment="1">
      <alignment/>
    </xf>
    <xf numFmtId="0" fontId="0" fillId="3" borderId="23" xfId="0" applyFill="1" applyBorder="1" applyAlignment="1">
      <alignment/>
    </xf>
    <xf numFmtId="0" fontId="0" fillId="3" borderId="24" xfId="0" applyFill="1" applyBorder="1" applyAlignment="1">
      <alignment/>
    </xf>
    <xf numFmtId="0" fontId="0" fillId="3" borderId="25" xfId="0" applyFill="1" applyBorder="1" applyAlignment="1">
      <alignment/>
    </xf>
    <xf numFmtId="0" fontId="0" fillId="3" borderId="22" xfId="0" applyFont="1" applyFill="1" applyBorder="1" applyAlignment="1">
      <alignment/>
    </xf>
    <xf numFmtId="0" fontId="0" fillId="3" borderId="23" xfId="0" applyFont="1" applyFill="1" applyBorder="1" applyAlignment="1">
      <alignment/>
    </xf>
    <xf numFmtId="42" fontId="0" fillId="3" borderId="25" xfId="0" applyNumberFormat="1" applyFont="1" applyFill="1" applyBorder="1" applyAlignment="1">
      <alignment horizontal="right"/>
    </xf>
    <xf numFmtId="0" fontId="25" fillId="4" borderId="19" xfId="0" applyFont="1" applyFill="1" applyBorder="1" applyAlignment="1">
      <alignment horizontal="center"/>
    </xf>
    <xf numFmtId="42" fontId="0" fillId="4" borderId="20" xfId="0" applyNumberFormat="1" applyFill="1" applyBorder="1" applyAlignment="1">
      <alignment horizontal="right"/>
    </xf>
    <xf numFmtId="42" fontId="0" fillId="4" borderId="21" xfId="0" applyNumberFormat="1" applyFill="1" applyBorder="1" applyAlignment="1">
      <alignment/>
    </xf>
    <xf numFmtId="0" fontId="0" fillId="4" borderId="22" xfId="0" applyFill="1" applyBorder="1" applyAlignment="1">
      <alignment/>
    </xf>
    <xf numFmtId="0" fontId="0" fillId="4" borderId="23" xfId="0" applyFill="1" applyBorder="1" applyAlignment="1">
      <alignment/>
    </xf>
    <xf numFmtId="0" fontId="0" fillId="4" borderId="24" xfId="0" applyFill="1" applyBorder="1" applyAlignment="1">
      <alignment/>
    </xf>
    <xf numFmtId="0" fontId="0" fillId="4" borderId="25" xfId="0" applyFill="1" applyBorder="1" applyAlignment="1">
      <alignment/>
    </xf>
    <xf numFmtId="0" fontId="0" fillId="4" borderId="22" xfId="0" applyFont="1" applyFill="1" applyBorder="1" applyAlignment="1">
      <alignment/>
    </xf>
    <xf numFmtId="0" fontId="0" fillId="4" borderId="23" xfId="0" applyFont="1" applyFill="1" applyBorder="1" applyAlignment="1">
      <alignment/>
    </xf>
    <xf numFmtId="0" fontId="0" fillId="4" borderId="24" xfId="0" applyFont="1" applyFill="1" applyBorder="1" applyAlignment="1">
      <alignment horizontal="right" wrapText="1"/>
    </xf>
    <xf numFmtId="42" fontId="0" fillId="4" borderId="25" xfId="0" applyNumberFormat="1" applyFill="1" applyBorder="1" applyAlignment="1">
      <alignment/>
    </xf>
    <xf numFmtId="0" fontId="0" fillId="4" borderId="0" xfId="0" applyFill="1" applyAlignment="1">
      <alignment/>
    </xf>
    <xf numFmtId="0" fontId="25" fillId="6" borderId="19" xfId="0" applyFont="1" applyFill="1" applyBorder="1" applyAlignment="1">
      <alignment horizontal="center"/>
    </xf>
    <xf numFmtId="42" fontId="0" fillId="6" borderId="20" xfId="0" applyNumberFormat="1" applyFill="1" applyBorder="1" applyAlignment="1">
      <alignment horizontal="center"/>
    </xf>
    <xf numFmtId="42" fontId="0" fillId="6" borderId="21" xfId="0" applyNumberFormat="1" applyFill="1" applyBorder="1" applyAlignment="1">
      <alignment/>
    </xf>
    <xf numFmtId="0" fontId="0" fillId="6" borderId="22" xfId="0" applyFill="1" applyBorder="1" applyAlignment="1">
      <alignment/>
    </xf>
    <xf numFmtId="0" fontId="0" fillId="6" borderId="23" xfId="0" applyFill="1" applyBorder="1" applyAlignment="1">
      <alignment/>
    </xf>
    <xf numFmtId="0" fontId="0" fillId="6" borderId="24" xfId="0" applyFill="1" applyBorder="1" applyAlignment="1">
      <alignment/>
    </xf>
    <xf numFmtId="0" fontId="0" fillId="6" borderId="25" xfId="0" applyFill="1" applyBorder="1" applyAlignment="1">
      <alignment/>
    </xf>
    <xf numFmtId="0" fontId="0" fillId="6" borderId="22" xfId="0" applyFont="1" applyFill="1" applyBorder="1" applyAlignment="1">
      <alignment/>
    </xf>
    <xf numFmtId="0" fontId="0" fillId="6" borderId="23" xfId="0" applyFont="1" applyFill="1" applyBorder="1" applyAlignment="1">
      <alignment/>
    </xf>
    <xf numFmtId="0" fontId="0" fillId="6" borderId="24" xfId="0" applyFont="1" applyFill="1" applyBorder="1" applyAlignment="1">
      <alignment/>
    </xf>
    <xf numFmtId="42" fontId="0" fillId="6" borderId="25" xfId="0" applyNumberFormat="1" applyFill="1" applyBorder="1" applyAlignment="1">
      <alignment/>
    </xf>
    <xf numFmtId="0" fontId="0" fillId="6" borderId="0" xfId="0" applyFill="1" applyAlignment="1">
      <alignment/>
    </xf>
    <xf numFmtId="0" fontId="25" fillId="7" borderId="19" xfId="0" applyFont="1" applyFill="1" applyBorder="1" applyAlignment="1">
      <alignment horizontal="center"/>
    </xf>
    <xf numFmtId="42" fontId="0" fillId="7" borderId="20" xfId="0" applyNumberFormat="1" applyFill="1" applyBorder="1" applyAlignment="1">
      <alignment horizontal="center"/>
    </xf>
    <xf numFmtId="42" fontId="0" fillId="7" borderId="21" xfId="0" applyNumberFormat="1" applyFill="1" applyBorder="1" applyAlignment="1">
      <alignment/>
    </xf>
    <xf numFmtId="0" fontId="0" fillId="7" borderId="22" xfId="0" applyFill="1" applyBorder="1" applyAlignment="1">
      <alignment/>
    </xf>
    <xf numFmtId="0" fontId="0" fillId="7" borderId="23" xfId="0" applyFill="1" applyBorder="1" applyAlignment="1">
      <alignment/>
    </xf>
    <xf numFmtId="0" fontId="0" fillId="7" borderId="24" xfId="0" applyFill="1" applyBorder="1" applyAlignment="1">
      <alignment/>
    </xf>
    <xf numFmtId="0" fontId="0" fillId="7" borderId="25" xfId="0" applyFill="1" applyBorder="1" applyAlignment="1">
      <alignment/>
    </xf>
    <xf numFmtId="0" fontId="0" fillId="7" borderId="22" xfId="0" applyFont="1" applyFill="1" applyBorder="1" applyAlignment="1">
      <alignment/>
    </xf>
    <xf numFmtId="0" fontId="0" fillId="7" borderId="23" xfId="0" applyFont="1" applyFill="1" applyBorder="1" applyAlignment="1">
      <alignment/>
    </xf>
    <xf numFmtId="0" fontId="0" fillId="7" borderId="24" xfId="0" applyFont="1" applyFill="1" applyBorder="1" applyAlignment="1">
      <alignment/>
    </xf>
    <xf numFmtId="42" fontId="0" fillId="7" borderId="25" xfId="0" applyNumberFormat="1" applyFill="1" applyBorder="1" applyAlignment="1">
      <alignment/>
    </xf>
    <xf numFmtId="0" fontId="0" fillId="7" borderId="0" xfId="0" applyFill="1" applyAlignment="1">
      <alignment/>
    </xf>
    <xf numFmtId="0" fontId="0" fillId="0" borderId="0" xfId="0" applyFont="1" applyFill="1" applyBorder="1" applyAlignment="1">
      <alignment/>
    </xf>
    <xf numFmtId="0" fontId="25" fillId="7" borderId="27" xfId="0" applyFont="1" applyFill="1" applyBorder="1" applyAlignment="1">
      <alignment horizontal="center"/>
    </xf>
    <xf numFmtId="42" fontId="0" fillId="7" borderId="28" xfId="0" applyNumberFormat="1" applyFill="1" applyBorder="1" applyAlignment="1">
      <alignment horizontal="center"/>
    </xf>
    <xf numFmtId="42" fontId="0" fillId="7" borderId="29" xfId="0" applyNumberFormat="1" applyFill="1" applyBorder="1" applyAlignment="1">
      <alignment/>
    </xf>
    <xf numFmtId="0" fontId="0" fillId="7" borderId="30" xfId="0" applyFill="1" applyBorder="1" applyAlignment="1">
      <alignment/>
    </xf>
    <xf numFmtId="0" fontId="0" fillId="7" borderId="31" xfId="0" applyFill="1" applyBorder="1" applyAlignment="1">
      <alignment/>
    </xf>
    <xf numFmtId="0" fontId="0" fillId="7" borderId="32" xfId="0" applyFill="1" applyBorder="1" applyAlignment="1">
      <alignment/>
    </xf>
    <xf numFmtId="0" fontId="0" fillId="7" borderId="33" xfId="0" applyFill="1" applyBorder="1" applyAlignment="1">
      <alignment/>
    </xf>
    <xf numFmtId="0" fontId="0" fillId="7" borderId="30" xfId="0" applyFont="1" applyFill="1" applyBorder="1" applyAlignment="1">
      <alignment/>
    </xf>
    <xf numFmtId="0" fontId="0" fillId="7" borderId="31" xfId="0" applyFont="1" applyFill="1" applyBorder="1" applyAlignment="1">
      <alignment/>
    </xf>
    <xf numFmtId="0" fontId="0" fillId="7" borderId="32" xfId="0" applyFont="1" applyFill="1" applyBorder="1" applyAlignment="1">
      <alignment/>
    </xf>
    <xf numFmtId="42" fontId="0" fillId="7" borderId="33" xfId="0" applyNumberFormat="1" applyFill="1" applyBorder="1" applyAlignment="1">
      <alignment/>
    </xf>
    <xf numFmtId="0" fontId="25" fillId="5" borderId="19" xfId="0" applyFont="1" applyFill="1" applyBorder="1" applyAlignment="1">
      <alignment horizontal="center"/>
    </xf>
    <xf numFmtId="42" fontId="0" fillId="5" borderId="20" xfId="0" applyNumberFormat="1" applyFill="1" applyBorder="1" applyAlignment="1">
      <alignment horizontal="center"/>
    </xf>
    <xf numFmtId="170" fontId="0" fillId="5" borderId="21" xfId="0" applyNumberFormat="1" applyFill="1" applyBorder="1" applyAlignment="1">
      <alignment/>
    </xf>
    <xf numFmtId="0" fontId="0" fillId="5" borderId="22" xfId="0" applyFill="1" applyBorder="1" applyAlignment="1">
      <alignment/>
    </xf>
    <xf numFmtId="0" fontId="0" fillId="5" borderId="23" xfId="0" applyFill="1" applyBorder="1" applyAlignment="1">
      <alignment/>
    </xf>
    <xf numFmtId="0" fontId="0" fillId="5" borderId="24" xfId="0" applyFill="1" applyBorder="1" applyAlignment="1">
      <alignment/>
    </xf>
    <xf numFmtId="0" fontId="0" fillId="5" borderId="25" xfId="0" applyFill="1" applyBorder="1" applyAlignment="1">
      <alignment/>
    </xf>
    <xf numFmtId="42" fontId="0" fillId="5" borderId="25" xfId="0" applyNumberFormat="1" applyFill="1" applyBorder="1" applyAlignment="1">
      <alignment/>
    </xf>
    <xf numFmtId="42" fontId="0" fillId="5" borderId="20" xfId="0" applyNumberFormat="1" applyFill="1" applyBorder="1" applyAlignment="1">
      <alignment/>
    </xf>
    <xf numFmtId="42" fontId="0" fillId="5" borderId="21" xfId="0" applyNumberFormat="1" applyFill="1" applyBorder="1" applyAlignment="1">
      <alignment/>
    </xf>
    <xf numFmtId="0" fontId="25" fillId="5" borderId="27" xfId="0" applyFont="1" applyFill="1" applyBorder="1" applyAlignment="1">
      <alignment horizontal="center"/>
    </xf>
    <xf numFmtId="42" fontId="0" fillId="5" borderId="28" xfId="0" applyNumberFormat="1" applyFill="1" applyBorder="1" applyAlignment="1">
      <alignment/>
    </xf>
    <xf numFmtId="6" fontId="0" fillId="5" borderId="29" xfId="0" applyNumberFormat="1" applyFill="1" applyBorder="1" applyAlignment="1">
      <alignment/>
    </xf>
    <xf numFmtId="0" fontId="0" fillId="5" borderId="30" xfId="0" applyFill="1" applyBorder="1" applyAlignment="1">
      <alignment/>
    </xf>
    <xf numFmtId="0" fontId="0" fillId="5" borderId="31" xfId="0" applyFill="1" applyBorder="1" applyAlignment="1">
      <alignment/>
    </xf>
    <xf numFmtId="0" fontId="0" fillId="5" borderId="32" xfId="0" applyFill="1" applyBorder="1" applyAlignment="1">
      <alignment/>
    </xf>
    <xf numFmtId="0" fontId="0" fillId="5" borderId="34" xfId="0" applyFill="1" applyBorder="1" applyAlignment="1">
      <alignment/>
    </xf>
    <xf numFmtId="6" fontId="0" fillId="5" borderId="33" xfId="0" applyNumberFormat="1" applyFill="1" applyBorder="1" applyAlignment="1">
      <alignment/>
    </xf>
    <xf numFmtId="0" fontId="25" fillId="33" borderId="21" xfId="0" applyFont="1" applyFill="1" applyBorder="1" applyAlignment="1">
      <alignment horizontal="center"/>
    </xf>
    <xf numFmtId="6" fontId="0" fillId="33" borderId="22" xfId="0" applyNumberFormat="1" applyFill="1" applyBorder="1" applyAlignment="1">
      <alignment horizontal="center"/>
    </xf>
    <xf numFmtId="6" fontId="0" fillId="33" borderId="21" xfId="0" applyNumberForma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9" xfId="0" applyFill="1" applyBorder="1" applyAlignment="1">
      <alignment/>
    </xf>
    <xf numFmtId="0" fontId="0" fillId="33" borderId="21" xfId="0" applyFill="1" applyBorder="1" applyAlignment="1">
      <alignment/>
    </xf>
    <xf numFmtId="6" fontId="0" fillId="0" borderId="0" xfId="0" applyNumberFormat="1" applyAlignment="1">
      <alignment/>
    </xf>
    <xf numFmtId="0" fontId="40" fillId="0" borderId="0" xfId="0" applyFont="1" applyAlignment="1">
      <alignment/>
    </xf>
    <xf numFmtId="0" fontId="25" fillId="0" borderId="35" xfId="0" applyFont="1" applyBorder="1" applyAlignment="1">
      <alignment wrapText="1"/>
    </xf>
    <xf numFmtId="0" fontId="25" fillId="0" borderId="0" xfId="0" applyFont="1" applyBorder="1" applyAlignment="1">
      <alignment vertical="top"/>
    </xf>
    <xf numFmtId="0" fontId="25" fillId="0" borderId="36" xfId="0" applyFont="1" applyBorder="1" applyAlignment="1">
      <alignment wrapText="1"/>
    </xf>
    <xf numFmtId="0" fontId="25" fillId="3" borderId="37" xfId="0" applyFont="1" applyFill="1" applyBorder="1" applyAlignment="1">
      <alignment horizontal="center" vertical="top"/>
    </xf>
    <xf numFmtId="0" fontId="25" fillId="3" borderId="38" xfId="0" applyFont="1" applyFill="1" applyBorder="1" applyAlignment="1">
      <alignment horizontal="center" vertical="top"/>
    </xf>
    <xf numFmtId="0" fontId="25" fillId="3" borderId="39" xfId="0" applyFont="1" applyFill="1" applyBorder="1" applyAlignment="1">
      <alignment horizontal="center" vertical="top"/>
    </xf>
    <xf numFmtId="0" fontId="25" fillId="2" borderId="37" xfId="0" applyFont="1" applyFill="1" applyBorder="1" applyAlignment="1">
      <alignment horizontal="center" vertical="top"/>
    </xf>
    <xf numFmtId="0" fontId="25" fillId="2" borderId="38" xfId="0" applyFont="1" applyFill="1" applyBorder="1" applyAlignment="1">
      <alignment horizontal="center" vertical="top"/>
    </xf>
    <xf numFmtId="0" fontId="25" fillId="2" borderId="39" xfId="0" applyFont="1" applyFill="1" applyBorder="1" applyAlignment="1">
      <alignment horizontal="center" vertical="top" wrapText="1"/>
    </xf>
    <xf numFmtId="0" fontId="25" fillId="7" borderId="37" xfId="0" applyFont="1" applyFill="1" applyBorder="1" applyAlignment="1">
      <alignment horizontal="center" vertical="top" wrapText="1"/>
    </xf>
    <xf numFmtId="0" fontId="25" fillId="7" borderId="39" xfId="0" applyFont="1" applyFill="1" applyBorder="1" applyAlignment="1">
      <alignment horizontal="center" vertical="top" wrapText="1"/>
    </xf>
    <xf numFmtId="0" fontId="25" fillId="0" borderId="26" xfId="0" applyFont="1" applyBorder="1" applyAlignment="1">
      <alignment/>
    </xf>
    <xf numFmtId="0" fontId="0" fillId="34" borderId="40" xfId="0" applyFill="1" applyBorder="1" applyAlignment="1">
      <alignment/>
    </xf>
    <xf numFmtId="0" fontId="0" fillId="3" borderId="41" xfId="0" applyFill="1" applyBorder="1" applyAlignment="1">
      <alignment/>
    </xf>
    <xf numFmtId="0" fontId="0" fillId="3" borderId="42" xfId="0" applyFill="1" applyBorder="1" applyAlignment="1">
      <alignment/>
    </xf>
    <xf numFmtId="0" fontId="0" fillId="3" borderId="43" xfId="0" applyFill="1" applyBorder="1" applyAlignment="1">
      <alignment/>
    </xf>
    <xf numFmtId="0" fontId="0" fillId="2" borderId="41" xfId="0" applyFill="1" applyBorder="1" applyAlignment="1">
      <alignment/>
    </xf>
    <xf numFmtId="0" fontId="0" fillId="2" borderId="42" xfId="0" applyFill="1" applyBorder="1" applyAlignment="1">
      <alignment/>
    </xf>
    <xf numFmtId="0" fontId="0" fillId="2" borderId="43" xfId="0" applyFill="1" applyBorder="1" applyAlignment="1">
      <alignment/>
    </xf>
    <xf numFmtId="0" fontId="0" fillId="7" borderId="41" xfId="0" applyFill="1" applyBorder="1" applyAlignment="1">
      <alignment wrapText="1"/>
    </xf>
    <xf numFmtId="0" fontId="0" fillId="7" borderId="43" xfId="0" applyFill="1" applyBorder="1" applyAlignment="1">
      <alignment wrapText="1"/>
    </xf>
    <xf numFmtId="0" fontId="25" fillId="0" borderId="25" xfId="0" applyFont="1" applyBorder="1" applyAlignment="1">
      <alignment/>
    </xf>
    <xf numFmtId="0" fontId="0" fillId="34" borderId="19" xfId="0" applyFill="1" applyBorder="1" applyAlignment="1">
      <alignment horizontal="center"/>
    </xf>
    <xf numFmtId="0" fontId="0" fillId="3" borderId="20" xfId="0" applyFill="1" applyBorder="1" applyAlignment="1">
      <alignment horizontal="center"/>
    </xf>
    <xf numFmtId="0" fontId="0" fillId="3" borderId="23" xfId="0" applyFill="1" applyBorder="1" applyAlignment="1">
      <alignment horizontal="center"/>
    </xf>
    <xf numFmtId="0" fontId="0" fillId="3" borderId="21" xfId="0" applyFill="1" applyBorder="1" applyAlignment="1">
      <alignment horizontal="center"/>
    </xf>
    <xf numFmtId="0" fontId="0" fillId="2" borderId="20" xfId="0" applyFill="1" applyBorder="1" applyAlignment="1">
      <alignment horizontal="center"/>
    </xf>
    <xf numFmtId="0" fontId="0" fillId="2" borderId="23" xfId="0" applyFill="1" applyBorder="1" applyAlignment="1">
      <alignment horizontal="center"/>
    </xf>
    <xf numFmtId="0" fontId="0" fillId="2" borderId="21" xfId="0" applyFill="1" applyBorder="1" applyAlignment="1">
      <alignment horizontal="center"/>
    </xf>
    <xf numFmtId="0" fontId="0" fillId="7" borderId="20" xfId="0" applyFill="1" applyBorder="1" applyAlignment="1">
      <alignment horizontal="center" wrapText="1"/>
    </xf>
    <xf numFmtId="0" fontId="0" fillId="7" borderId="21" xfId="0" applyFill="1" applyBorder="1" applyAlignment="1">
      <alignment horizontal="center" wrapText="1"/>
    </xf>
    <xf numFmtId="0" fontId="25" fillId="0" borderId="36" xfId="0" applyFont="1" applyBorder="1" applyAlignment="1">
      <alignment/>
    </xf>
    <xf numFmtId="6" fontId="0" fillId="33" borderId="25" xfId="0" applyNumberFormat="1" applyFill="1" applyBorder="1" applyAlignment="1">
      <alignment/>
    </xf>
    <xf numFmtId="171" fontId="0" fillId="7" borderId="22" xfId="0" applyNumberFormat="1" applyFill="1" applyBorder="1" applyAlignment="1">
      <alignment/>
    </xf>
    <xf numFmtId="171" fontId="0" fillId="7" borderId="23" xfId="0" applyNumberFormat="1" applyFill="1" applyBorder="1" applyAlignment="1">
      <alignment/>
    </xf>
    <xf numFmtId="171" fontId="0" fillId="7" borderId="24" xfId="0" applyNumberFormat="1" applyFill="1" applyBorder="1" applyAlignment="1">
      <alignment/>
    </xf>
    <xf numFmtId="1" fontId="0" fillId="7" borderId="25" xfId="0" applyNumberFormat="1" applyFill="1" applyBorder="1" applyAlignment="1">
      <alignment/>
    </xf>
    <xf numFmtId="0" fontId="25" fillId="5" borderId="44" xfId="0" applyFont="1" applyFill="1" applyBorder="1" applyAlignment="1">
      <alignment horizontal="center"/>
    </xf>
    <xf numFmtId="42" fontId="0" fillId="5" borderId="37" xfId="0" applyNumberFormat="1" applyFill="1" applyBorder="1" applyAlignment="1">
      <alignment/>
    </xf>
    <xf numFmtId="6" fontId="0" fillId="5" borderId="39" xfId="0" applyNumberFormat="1" applyFill="1" applyBorder="1" applyAlignment="1">
      <alignment/>
    </xf>
    <xf numFmtId="0" fontId="0" fillId="5" borderId="45" xfId="0" applyFill="1" applyBorder="1" applyAlignment="1">
      <alignment/>
    </xf>
    <xf numFmtId="0" fontId="0" fillId="5" borderId="38" xfId="0" applyFill="1" applyBorder="1" applyAlignment="1">
      <alignment/>
    </xf>
    <xf numFmtId="0" fontId="0" fillId="5" borderId="46" xfId="0" applyFill="1" applyBorder="1" applyAlignment="1">
      <alignment/>
    </xf>
    <xf numFmtId="0" fontId="0" fillId="5" borderId="36" xfId="0" applyFill="1" applyBorder="1" applyAlignment="1">
      <alignment/>
    </xf>
    <xf numFmtId="171" fontId="0" fillId="5" borderId="24" xfId="0" applyNumberFormat="1" applyFill="1" applyBorder="1" applyAlignment="1">
      <alignment/>
    </xf>
    <xf numFmtId="0" fontId="0" fillId="34" borderId="44" xfId="0" applyFill="1" applyBorder="1" applyAlignment="1">
      <alignment horizontal="center"/>
    </xf>
    <xf numFmtId="0" fontId="0" fillId="3" borderId="37" xfId="0" applyFill="1" applyBorder="1" applyAlignment="1">
      <alignment horizontal="center"/>
    </xf>
    <xf numFmtId="0" fontId="0" fillId="3" borderId="38" xfId="0" applyFill="1" applyBorder="1" applyAlignment="1">
      <alignment horizontal="center"/>
    </xf>
    <xf numFmtId="0" fontId="0" fillId="3" borderId="39" xfId="0" applyFill="1" applyBorder="1" applyAlignment="1">
      <alignment horizontal="center"/>
    </xf>
    <xf numFmtId="0" fontId="0" fillId="2" borderId="37" xfId="0" applyFill="1" applyBorder="1" applyAlignment="1">
      <alignment horizontal="center"/>
    </xf>
    <xf numFmtId="0" fontId="0" fillId="2" borderId="38" xfId="0" applyFill="1" applyBorder="1" applyAlignment="1">
      <alignment horizontal="center"/>
    </xf>
    <xf numFmtId="0" fontId="0" fillId="2" borderId="39" xfId="0" applyFill="1" applyBorder="1" applyAlignment="1">
      <alignment horizontal="center"/>
    </xf>
    <xf numFmtId="0" fontId="0" fillId="7" borderId="37" xfId="0" applyFill="1" applyBorder="1" applyAlignment="1">
      <alignment horizontal="center" wrapText="1"/>
    </xf>
    <xf numFmtId="0" fontId="0" fillId="7" borderId="39" xfId="0" applyFill="1" applyBorder="1" applyAlignment="1">
      <alignment horizontal="center" wrapText="1"/>
    </xf>
    <xf numFmtId="42" fontId="0" fillId="5" borderId="36" xfId="0" applyNumberFormat="1" applyFill="1" applyBorder="1" applyAlignment="1">
      <alignment/>
    </xf>
    <xf numFmtId="0" fontId="25" fillId="0" borderId="33" xfId="0" applyFont="1" applyBorder="1" applyAlignment="1">
      <alignment/>
    </xf>
    <xf numFmtId="0" fontId="0" fillId="34" borderId="27" xfId="0" applyFill="1" applyBorder="1" applyAlignment="1">
      <alignment horizontal="center"/>
    </xf>
    <xf numFmtId="0" fontId="0" fillId="3" borderId="28" xfId="0" applyFill="1" applyBorder="1" applyAlignment="1">
      <alignment horizontal="center"/>
    </xf>
    <xf numFmtId="0" fontId="0" fillId="3" borderId="31" xfId="0" applyFill="1" applyBorder="1" applyAlignment="1">
      <alignment horizontal="center"/>
    </xf>
    <xf numFmtId="0" fontId="0" fillId="3" borderId="29" xfId="0" applyFill="1" applyBorder="1" applyAlignment="1">
      <alignment horizontal="center"/>
    </xf>
    <xf numFmtId="0" fontId="0" fillId="2" borderId="28" xfId="0" applyFill="1" applyBorder="1" applyAlignment="1">
      <alignment horizontal="center"/>
    </xf>
    <xf numFmtId="0" fontId="0" fillId="2" borderId="31" xfId="0" applyFill="1" applyBorder="1" applyAlignment="1">
      <alignment horizontal="center"/>
    </xf>
    <xf numFmtId="0" fontId="0" fillId="2" borderId="29" xfId="0" applyFill="1" applyBorder="1" applyAlignment="1">
      <alignment horizontal="center"/>
    </xf>
    <xf numFmtId="0" fontId="0" fillId="7" borderId="28" xfId="0" applyFill="1" applyBorder="1" applyAlignment="1">
      <alignment horizontal="center" wrapText="1"/>
    </xf>
    <xf numFmtId="0" fontId="0" fillId="7" borderId="29" xfId="0" applyFill="1" applyBorder="1" applyAlignment="1">
      <alignment horizontal="center" wrapText="1"/>
    </xf>
    <xf numFmtId="0" fontId="25" fillId="0" borderId="20" xfId="0" applyFont="1" applyBorder="1" applyAlignment="1">
      <alignment vertical="center"/>
    </xf>
    <xf numFmtId="0" fontId="19" fillId="4" borderId="17" xfId="0" applyFont="1" applyFill="1" applyBorder="1" applyAlignment="1">
      <alignment horizontal="center" vertical="center" wrapText="1" shrinkToFit="1"/>
    </xf>
    <xf numFmtId="17" fontId="19" fillId="4" borderId="17" xfId="0" applyNumberFormat="1" applyFont="1" applyFill="1" applyBorder="1" applyAlignment="1">
      <alignment horizontal="center" vertical="center" wrapText="1" shrinkToFit="1"/>
    </xf>
    <xf numFmtId="3" fontId="20" fillId="0" borderId="23" xfId="0" applyNumberFormat="1" applyFont="1" applyBorder="1" applyAlignment="1">
      <alignment horizontal="center" vertical="center"/>
    </xf>
    <xf numFmtId="3" fontId="20" fillId="0" borderId="47" xfId="0" applyNumberFormat="1" applyFont="1" applyBorder="1" applyAlignment="1">
      <alignment horizontal="center" vertical="center"/>
    </xf>
    <xf numFmtId="0" fontId="41" fillId="0" borderId="23" xfId="0" applyFont="1" applyBorder="1" applyAlignment="1">
      <alignment horizontal="justify" vertical="center"/>
    </xf>
    <xf numFmtId="3" fontId="0" fillId="0" borderId="23" xfId="0" applyNumberFormat="1" applyBorder="1" applyAlignment="1">
      <alignment horizontal="center" vertical="center"/>
    </xf>
    <xf numFmtId="3" fontId="20" fillId="0" borderId="42" xfId="0"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38" xfId="0" applyNumberFormat="1" applyBorder="1" applyAlignment="1">
      <alignment horizontal="center" vertical="center"/>
    </xf>
    <xf numFmtId="0" fontId="41" fillId="0" borderId="38" xfId="0" applyFont="1" applyBorder="1" applyAlignment="1">
      <alignment horizontal="justify" vertical="center"/>
    </xf>
    <xf numFmtId="0" fontId="19" fillId="4" borderId="15" xfId="0" applyFont="1" applyFill="1" applyBorder="1" applyAlignment="1">
      <alignment horizontal="center" vertical="center" wrapText="1" shrinkToFit="1"/>
    </xf>
    <xf numFmtId="0" fontId="41" fillId="0" borderId="21" xfId="0" applyFont="1" applyBorder="1" applyAlignment="1">
      <alignment horizontal="justify" vertical="center"/>
    </xf>
    <xf numFmtId="3" fontId="20" fillId="0" borderId="48" xfId="0" applyNumberFormat="1" applyFont="1" applyBorder="1" applyAlignment="1">
      <alignment horizontal="center" vertical="center"/>
    </xf>
    <xf numFmtId="0" fontId="41" fillId="0" borderId="39" xfId="0" applyFont="1" applyBorder="1" applyAlignment="1">
      <alignment horizontal="justify" vertical="center"/>
    </xf>
    <xf numFmtId="0" fontId="25" fillId="4" borderId="14" xfId="0" applyFont="1" applyFill="1" applyBorder="1" applyAlignment="1">
      <alignment horizontal="center" vertical="center" wrapText="1"/>
    </xf>
    <xf numFmtId="0" fontId="25" fillId="0" borderId="41" xfId="0" applyFont="1" applyBorder="1" applyAlignment="1">
      <alignment vertical="center"/>
    </xf>
    <xf numFmtId="0" fontId="25" fillId="0" borderId="49" xfId="0" applyFont="1" applyBorder="1" applyAlignment="1">
      <alignment vertical="center"/>
    </xf>
    <xf numFmtId="0" fontId="25" fillId="0" borderId="20" xfId="0" applyFont="1" applyBorder="1" applyAlignment="1">
      <alignment vertical="center" wrapText="1"/>
    </xf>
    <xf numFmtId="0" fontId="25" fillId="0" borderId="28" xfId="0" applyFont="1" applyBorder="1" applyAlignment="1">
      <alignment vertical="center" wrapText="1"/>
    </xf>
    <xf numFmtId="0" fontId="25" fillId="0" borderId="37" xfId="0" applyFont="1" applyBorder="1" applyAlignment="1">
      <alignment vertical="center"/>
    </xf>
    <xf numFmtId="0" fontId="25" fillId="0" borderId="50" xfId="0" applyFont="1" applyBorder="1" applyAlignment="1">
      <alignment horizontal="center" vertical="top" wrapText="1"/>
    </xf>
    <xf numFmtId="0" fontId="25" fillId="0" borderId="51" xfId="0" applyFont="1" applyBorder="1" applyAlignment="1">
      <alignment horizontal="center" vertical="top" wrapText="1"/>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4" xfId="0" applyFont="1" applyBorder="1" applyAlignment="1">
      <alignment horizontal="center" vertical="top" wrapText="1"/>
    </xf>
    <xf numFmtId="0" fontId="25" fillId="0" borderId="55" xfId="0" applyFont="1" applyBorder="1" applyAlignment="1">
      <alignment horizontal="center" vertical="top" wrapText="1"/>
    </xf>
    <xf numFmtId="0" fontId="25" fillId="0" borderId="56" xfId="0" applyFont="1" applyBorder="1" applyAlignment="1">
      <alignment horizontal="center" vertical="top" wrapText="1"/>
    </xf>
    <xf numFmtId="0" fontId="25" fillId="0" borderId="35" xfId="0" applyFont="1" applyBorder="1" applyAlignment="1">
      <alignment horizontal="center" vertical="top" wrapText="1"/>
    </xf>
    <xf numFmtId="0" fontId="25" fillId="0" borderId="36" xfId="0" applyFont="1" applyBorder="1" applyAlignment="1">
      <alignment horizontal="center" vertical="top" wrapText="1"/>
    </xf>
    <xf numFmtId="0" fontId="22" fillId="0" borderId="13" xfId="0" applyFont="1" applyBorder="1" applyAlignment="1">
      <alignment horizontal="left" vertical="center"/>
    </xf>
    <xf numFmtId="0" fontId="22" fillId="0" borderId="57" xfId="0" applyFont="1" applyBorder="1" applyAlignment="1">
      <alignment horizontal="left" vertical="center"/>
    </xf>
    <xf numFmtId="0" fontId="22" fillId="0" borderId="58" xfId="0" applyFont="1" applyBorder="1" applyAlignment="1">
      <alignment horizontal="left" vertical="center"/>
    </xf>
    <xf numFmtId="0" fontId="25" fillId="34" borderId="55" xfId="0" applyFont="1" applyFill="1" applyBorder="1" applyAlignment="1">
      <alignment horizontal="center" wrapText="1"/>
    </xf>
    <xf numFmtId="0" fontId="25" fillId="34" borderId="56" xfId="0" applyFont="1" applyFill="1" applyBorder="1" applyAlignment="1">
      <alignment horizontal="center" wrapText="1"/>
    </xf>
    <xf numFmtId="0" fontId="25" fillId="3" borderId="59" xfId="0" applyFont="1" applyFill="1" applyBorder="1" applyAlignment="1">
      <alignment horizontal="center" vertical="top"/>
    </xf>
    <xf numFmtId="0" fontId="25" fillId="3" borderId="47" xfId="0" applyFont="1" applyFill="1" applyBorder="1" applyAlignment="1">
      <alignment horizontal="center" vertical="top"/>
    </xf>
    <xf numFmtId="0" fontId="25" fillId="3" borderId="60" xfId="0" applyFont="1" applyFill="1" applyBorder="1" applyAlignment="1">
      <alignment horizontal="center" vertical="top"/>
    </xf>
    <xf numFmtId="0" fontId="25" fillId="2" borderId="59" xfId="0" applyFont="1" applyFill="1" applyBorder="1" applyAlignment="1">
      <alignment horizontal="center" vertical="top"/>
    </xf>
    <xf numFmtId="0" fontId="25" fillId="2" borderId="47" xfId="0" applyFont="1" applyFill="1" applyBorder="1" applyAlignment="1">
      <alignment horizontal="center" vertical="top"/>
    </xf>
    <xf numFmtId="0" fontId="25" fillId="2" borderId="60" xfId="0" applyFont="1" applyFill="1" applyBorder="1" applyAlignment="1">
      <alignment horizontal="center" vertical="top"/>
    </xf>
    <xf numFmtId="0" fontId="25" fillId="7" borderId="61" xfId="0" applyFont="1" applyFill="1" applyBorder="1" applyAlignment="1">
      <alignment horizontal="center" vertical="top" wrapText="1"/>
    </xf>
    <xf numFmtId="0" fontId="25" fillId="7" borderId="62" xfId="0" applyFont="1" applyFill="1" applyBorder="1" applyAlignment="1">
      <alignment horizontal="center" vertical="top" wrapText="1"/>
    </xf>
    <xf numFmtId="3" fontId="23" fillId="35" borderId="60" xfId="0" applyNumberFormat="1" applyFont="1" applyFill="1" applyBorder="1" applyAlignment="1">
      <alignment horizontal="left" vertical="center" wrapText="1"/>
    </xf>
    <xf numFmtId="3" fontId="23" fillId="35" borderId="23" xfId="0" applyNumberFormat="1" applyFont="1" applyFill="1" applyBorder="1" applyAlignment="1">
      <alignment horizontal="left" vertical="center" wrapText="1"/>
    </xf>
    <xf numFmtId="3" fontId="23" fillId="35" borderId="21" xfId="0" applyNumberFormat="1" applyFont="1" applyFill="1" applyBorder="1" applyAlignment="1">
      <alignment horizontal="left" vertical="center" wrapText="1"/>
    </xf>
    <xf numFmtId="3" fontId="41" fillId="35" borderId="21" xfId="0" applyNumberFormat="1" applyFont="1" applyFill="1" applyBorder="1" applyAlignment="1">
      <alignment horizontal="left" vertical="center" wrapText="1"/>
    </xf>
    <xf numFmtId="0" fontId="41" fillId="0" borderId="21" xfId="0" applyFont="1" applyBorder="1" applyAlignment="1">
      <alignment wrapText="1"/>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35"/>
  <sheetViews>
    <sheetView zoomScalePageLayoutView="0" workbookViewId="0" topLeftCell="A7">
      <selection activeCell="J37" sqref="J37"/>
    </sheetView>
  </sheetViews>
  <sheetFormatPr defaultColWidth="9.140625" defaultRowHeight="15"/>
  <cols>
    <col min="1" max="1" width="23.421875" style="0" customWidth="1"/>
    <col min="2" max="3" width="15.7109375" style="0" customWidth="1"/>
    <col min="4" max="4" width="14.00390625" style="0" customWidth="1"/>
    <col min="5" max="5" width="11.8515625" style="0" customWidth="1"/>
    <col min="6" max="6" width="10.7109375" style="0" customWidth="1"/>
    <col min="7" max="7" width="13.57421875" style="0" customWidth="1"/>
    <col min="8" max="8" width="12.28125" style="0" customWidth="1"/>
    <col min="9" max="9" width="13.28125" style="0" customWidth="1"/>
    <col min="10" max="10" width="10.7109375" style="0" customWidth="1"/>
    <col min="11" max="11" width="15.28125" style="0" customWidth="1"/>
    <col min="13" max="13" width="12.28125" style="0" bestFit="1" customWidth="1"/>
  </cols>
  <sheetData>
    <row r="1" spans="1:11" ht="19.5" thickBot="1">
      <c r="A1" s="1" t="s">
        <v>3</v>
      </c>
      <c r="B1" s="2"/>
      <c r="C1" s="2"/>
      <c r="D1" s="2"/>
      <c r="E1" s="2"/>
      <c r="F1" s="2"/>
      <c r="G1" s="2"/>
      <c r="H1" s="2"/>
      <c r="I1" s="2"/>
      <c r="J1" s="2"/>
      <c r="K1" s="3"/>
    </row>
    <row r="2" spans="1:44" ht="45" customHeight="1" thickBot="1">
      <c r="A2" s="4" t="s">
        <v>4</v>
      </c>
      <c r="B2" s="196" t="s">
        <v>5</v>
      </c>
      <c r="C2" s="197"/>
      <c r="D2" s="198" t="s">
        <v>6</v>
      </c>
      <c r="E2" s="199"/>
      <c r="F2" s="200"/>
      <c r="G2" s="201" t="s">
        <v>7</v>
      </c>
      <c r="H2" s="198" t="s">
        <v>8</v>
      </c>
      <c r="I2" s="199"/>
      <c r="J2" s="200"/>
      <c r="K2" s="203" t="s">
        <v>9</v>
      </c>
      <c r="L2" s="5"/>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46.5" customHeight="1" thickBot="1">
      <c r="A3" s="7" t="s">
        <v>10</v>
      </c>
      <c r="B3" s="8" t="s">
        <v>11</v>
      </c>
      <c r="C3" s="9" t="s">
        <v>12</v>
      </c>
      <c r="D3" s="10" t="s">
        <v>13</v>
      </c>
      <c r="E3" s="11" t="s">
        <v>14</v>
      </c>
      <c r="F3" s="12" t="s">
        <v>15</v>
      </c>
      <c r="G3" s="202"/>
      <c r="H3" s="10" t="s">
        <v>16</v>
      </c>
      <c r="I3" s="11" t="s">
        <v>17</v>
      </c>
      <c r="J3" s="12" t="s">
        <v>18</v>
      </c>
      <c r="K3" s="204"/>
      <c r="L3" s="13"/>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4" s="24" customFormat="1" ht="18" customHeight="1">
      <c r="A4" s="14" t="s">
        <v>19</v>
      </c>
      <c r="B4" s="15">
        <v>141544000</v>
      </c>
      <c r="C4" s="16">
        <v>31041890</v>
      </c>
      <c r="D4" s="17">
        <v>306.6</v>
      </c>
      <c r="E4" s="18"/>
      <c r="F4" s="19"/>
      <c r="G4" s="20"/>
      <c r="H4" s="17">
        <v>70</v>
      </c>
      <c r="I4" s="21">
        <v>54</v>
      </c>
      <c r="J4" s="22">
        <f>H4+I4</f>
        <v>124</v>
      </c>
      <c r="K4" s="23">
        <v>855000</v>
      </c>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44" s="24" customFormat="1" ht="16.5" customHeight="1">
      <c r="A5" s="14" t="s">
        <v>20</v>
      </c>
      <c r="B5" s="15">
        <v>141544000</v>
      </c>
      <c r="C5" s="16">
        <v>68511416</v>
      </c>
      <c r="D5" s="17">
        <v>309.2</v>
      </c>
      <c r="E5" s="18"/>
      <c r="F5" s="19"/>
      <c r="G5" s="25">
        <v>69</v>
      </c>
      <c r="H5" s="17">
        <v>80</v>
      </c>
      <c r="I5" s="21">
        <v>60</v>
      </c>
      <c r="J5" s="22">
        <f aca="true" t="shared" si="0" ref="J5:J35">H5+I5</f>
        <v>140</v>
      </c>
      <c r="K5" s="26">
        <v>5369000</v>
      </c>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row>
    <row r="6" spans="1:44" s="24" customFormat="1" ht="15.75" customHeight="1">
      <c r="A6" s="14" t="s">
        <v>21</v>
      </c>
      <c r="B6" s="15">
        <v>141544000</v>
      </c>
      <c r="C6" s="16">
        <v>104438830</v>
      </c>
      <c r="D6" s="17">
        <v>310.3</v>
      </c>
      <c r="E6" s="18"/>
      <c r="F6" s="19"/>
      <c r="G6" s="25">
        <v>72</v>
      </c>
      <c r="H6" s="17">
        <v>74.7</v>
      </c>
      <c r="I6" s="21">
        <v>96</v>
      </c>
      <c r="J6" s="22">
        <f t="shared" si="0"/>
        <v>170.7</v>
      </c>
      <c r="K6" s="26">
        <v>2850400</v>
      </c>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row>
    <row r="7" spans="1:44" s="24" customFormat="1" ht="15">
      <c r="A7" s="14" t="s">
        <v>22</v>
      </c>
      <c r="B7" s="15">
        <v>141544000</v>
      </c>
      <c r="C7" s="27">
        <v>140537573</v>
      </c>
      <c r="D7" s="28">
        <v>312.7</v>
      </c>
      <c r="E7" s="29"/>
      <c r="F7" s="30"/>
      <c r="G7" s="31"/>
      <c r="H7" s="32">
        <v>76.7</v>
      </c>
      <c r="I7" s="33">
        <v>114</v>
      </c>
      <c r="J7" s="22">
        <f t="shared" si="0"/>
        <v>190.7</v>
      </c>
      <c r="K7" s="34">
        <v>3994000</v>
      </c>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row>
    <row r="8" spans="1:44" s="46" customFormat="1" ht="15">
      <c r="A8" s="35" t="s">
        <v>23</v>
      </c>
      <c r="B8" s="36">
        <v>167135388</v>
      </c>
      <c r="C8" s="37">
        <v>33286463</v>
      </c>
      <c r="D8" s="38">
        <v>318.2</v>
      </c>
      <c r="E8" s="39"/>
      <c r="F8" s="40"/>
      <c r="G8" s="41"/>
      <c r="H8" s="42">
        <v>51</v>
      </c>
      <c r="I8" s="43">
        <v>110.3</v>
      </c>
      <c r="J8" s="44">
        <f t="shared" si="0"/>
        <v>161.3</v>
      </c>
      <c r="K8" s="45">
        <v>30000</v>
      </c>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44" s="46" customFormat="1" ht="15">
      <c r="A9" s="35" t="s">
        <v>24</v>
      </c>
      <c r="B9" s="36">
        <v>167135388</v>
      </c>
      <c r="C9" s="37">
        <v>72027705</v>
      </c>
      <c r="D9" s="38">
        <v>317.3</v>
      </c>
      <c r="E9" s="39"/>
      <c r="F9" s="40"/>
      <c r="G9" s="41">
        <v>67</v>
      </c>
      <c r="H9" s="42">
        <v>51.3</v>
      </c>
      <c r="I9" s="43">
        <v>104.3</v>
      </c>
      <c r="J9" s="44">
        <f t="shared" si="0"/>
        <v>155.6</v>
      </c>
      <c r="K9" s="45">
        <v>5272500</v>
      </c>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4" s="46" customFormat="1" ht="15">
      <c r="A10" s="35" t="s">
        <v>25</v>
      </c>
      <c r="B10" s="36">
        <v>167135388</v>
      </c>
      <c r="C10" s="37">
        <v>106307574</v>
      </c>
      <c r="D10" s="38">
        <v>318.4</v>
      </c>
      <c r="E10" s="39"/>
      <c r="F10" s="40"/>
      <c r="G10" s="41"/>
      <c r="H10" s="42">
        <v>60</v>
      </c>
      <c r="I10" s="43">
        <v>109.3</v>
      </c>
      <c r="J10" s="44">
        <f t="shared" si="0"/>
        <v>169.3</v>
      </c>
      <c r="K10" s="45">
        <v>166400</v>
      </c>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row>
    <row r="11" spans="1:44" s="46" customFormat="1" ht="15">
      <c r="A11" s="35" t="s">
        <v>26</v>
      </c>
      <c r="B11" s="36">
        <v>167135388</v>
      </c>
      <c r="C11" s="37">
        <v>146507948</v>
      </c>
      <c r="D11" s="38">
        <v>321</v>
      </c>
      <c r="E11" s="39"/>
      <c r="F11" s="40"/>
      <c r="G11" s="41">
        <v>75</v>
      </c>
      <c r="H11" s="42">
        <v>64.3</v>
      </c>
      <c r="I11" s="43">
        <v>118.3</v>
      </c>
      <c r="J11" s="44">
        <f t="shared" si="0"/>
        <v>182.6</v>
      </c>
      <c r="K11" s="45">
        <v>6031000</v>
      </c>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row>
    <row r="12" spans="1:44" s="58" customFormat="1" ht="15">
      <c r="A12" s="47" t="s">
        <v>27</v>
      </c>
      <c r="B12" s="48">
        <v>226868271</v>
      </c>
      <c r="C12" s="49">
        <v>35376403</v>
      </c>
      <c r="D12" s="50">
        <v>332.6</v>
      </c>
      <c r="E12" s="51"/>
      <c r="F12" s="52"/>
      <c r="G12" s="53">
        <v>75</v>
      </c>
      <c r="H12" s="54">
        <v>69.4</v>
      </c>
      <c r="I12" s="55">
        <v>117.4</v>
      </c>
      <c r="J12" s="56">
        <f t="shared" si="0"/>
        <v>186.8</v>
      </c>
      <c r="K12" s="57">
        <v>259000</v>
      </c>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row>
    <row r="13" spans="1:44" s="58" customFormat="1" ht="15">
      <c r="A13" s="47" t="s">
        <v>28</v>
      </c>
      <c r="B13" s="48">
        <v>226868271</v>
      </c>
      <c r="C13" s="49">
        <v>75559644</v>
      </c>
      <c r="D13" s="50">
        <v>340.5</v>
      </c>
      <c r="E13" s="51">
        <v>1</v>
      </c>
      <c r="F13" s="52">
        <f>SUM(D13:E13)</f>
        <v>341.5</v>
      </c>
      <c r="G13" s="53">
        <v>70</v>
      </c>
      <c r="H13" s="54">
        <v>80</v>
      </c>
      <c r="I13" s="55">
        <v>121</v>
      </c>
      <c r="J13" s="56">
        <f t="shared" si="0"/>
        <v>201</v>
      </c>
      <c r="K13" s="57">
        <v>5662500</v>
      </c>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row>
    <row r="14" spans="1:44" s="58" customFormat="1" ht="15">
      <c r="A14" s="47" t="s">
        <v>29</v>
      </c>
      <c r="B14" s="48">
        <v>234424043</v>
      </c>
      <c r="C14" s="49">
        <v>111005079</v>
      </c>
      <c r="D14" s="50">
        <v>171.4</v>
      </c>
      <c r="E14" s="51">
        <v>138.7</v>
      </c>
      <c r="F14" s="52">
        <f aca="true" t="shared" si="1" ref="F14:F35">D14+E14</f>
        <v>310.1</v>
      </c>
      <c r="G14" s="53">
        <v>70</v>
      </c>
      <c r="H14" s="54">
        <v>86</v>
      </c>
      <c r="I14" s="55">
        <v>119</v>
      </c>
      <c r="J14" s="56">
        <f t="shared" si="0"/>
        <v>205</v>
      </c>
      <c r="K14" s="57">
        <v>336500</v>
      </c>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s="58" customFormat="1" ht="15">
      <c r="A15" s="47" t="s">
        <v>30</v>
      </c>
      <c r="B15" s="48">
        <v>234704833</v>
      </c>
      <c r="C15" s="49">
        <v>152523505</v>
      </c>
      <c r="D15" s="50">
        <v>83.7</v>
      </c>
      <c r="E15" s="51">
        <v>248.2</v>
      </c>
      <c r="F15" s="52">
        <f t="shared" si="1"/>
        <v>331.9</v>
      </c>
      <c r="G15" s="53">
        <v>72</v>
      </c>
      <c r="H15" s="54">
        <v>126</v>
      </c>
      <c r="I15" s="55">
        <v>122</v>
      </c>
      <c r="J15" s="56">
        <f t="shared" si="0"/>
        <v>248</v>
      </c>
      <c r="K15" s="57">
        <v>6894530</v>
      </c>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row>
    <row r="16" spans="1:44" s="70" customFormat="1" ht="15">
      <c r="A16" s="59" t="s">
        <v>31</v>
      </c>
      <c r="B16" s="60">
        <v>248261648</v>
      </c>
      <c r="C16" s="61">
        <v>35411534</v>
      </c>
      <c r="D16" s="62">
        <v>58.1</v>
      </c>
      <c r="E16" s="63">
        <v>271.6</v>
      </c>
      <c r="F16" s="64">
        <f t="shared" si="1"/>
        <v>329.70000000000005</v>
      </c>
      <c r="G16" s="65">
        <v>71</v>
      </c>
      <c r="H16" s="66">
        <v>131</v>
      </c>
      <c r="I16" s="67">
        <v>45</v>
      </c>
      <c r="J16" s="68">
        <f t="shared" si="0"/>
        <v>176</v>
      </c>
      <c r="K16" s="69">
        <v>384000</v>
      </c>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row>
    <row r="17" spans="1:44" s="70" customFormat="1" ht="15">
      <c r="A17" s="59" t="s">
        <v>32</v>
      </c>
      <c r="B17" s="60">
        <v>244111648</v>
      </c>
      <c r="C17" s="61">
        <v>79620488</v>
      </c>
      <c r="D17" s="62">
        <v>56.8</v>
      </c>
      <c r="E17" s="63">
        <v>273.3</v>
      </c>
      <c r="F17" s="64">
        <f t="shared" si="1"/>
        <v>330.1</v>
      </c>
      <c r="G17" s="65">
        <v>71</v>
      </c>
      <c r="H17" s="66">
        <v>144</v>
      </c>
      <c r="I17" s="67">
        <v>57</v>
      </c>
      <c r="J17" s="68">
        <f t="shared" si="0"/>
        <v>201</v>
      </c>
      <c r="K17" s="69">
        <v>8702500</v>
      </c>
      <c r="L17" s="6"/>
      <c r="M17" s="71"/>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row>
    <row r="18" spans="1:44" s="70" customFormat="1" ht="15">
      <c r="A18" s="59" t="s">
        <v>33</v>
      </c>
      <c r="B18" s="60">
        <v>244111648</v>
      </c>
      <c r="C18" s="61">
        <v>118430744</v>
      </c>
      <c r="D18" s="62">
        <v>56.8</v>
      </c>
      <c r="E18" s="63">
        <v>275.4</v>
      </c>
      <c r="F18" s="64">
        <f t="shared" si="1"/>
        <v>332.2</v>
      </c>
      <c r="G18" s="65">
        <v>71</v>
      </c>
      <c r="H18" s="66">
        <v>146</v>
      </c>
      <c r="I18" s="67">
        <v>52</v>
      </c>
      <c r="J18" s="68">
        <f t="shared" si="0"/>
        <v>198</v>
      </c>
      <c r="K18" s="69">
        <v>528000</v>
      </c>
      <c r="L18" s="6"/>
      <c r="M18" s="71"/>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row>
    <row r="19" spans="1:44" s="70" customFormat="1" ht="15">
      <c r="A19" s="72" t="s">
        <v>34</v>
      </c>
      <c r="B19" s="73">
        <v>248277252</v>
      </c>
      <c r="C19" s="74">
        <v>169929503</v>
      </c>
      <c r="D19" s="75">
        <v>62.3</v>
      </c>
      <c r="E19" s="76">
        <v>297.3</v>
      </c>
      <c r="F19" s="77">
        <f t="shared" si="1"/>
        <v>359.6</v>
      </c>
      <c r="G19" s="78">
        <v>71</v>
      </c>
      <c r="H19" s="79">
        <v>151</v>
      </c>
      <c r="I19" s="80">
        <v>54</v>
      </c>
      <c r="J19" s="81">
        <f t="shared" si="0"/>
        <v>205</v>
      </c>
      <c r="K19" s="82">
        <v>11476000</v>
      </c>
      <c r="L19" s="6"/>
      <c r="M19" s="71"/>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row>
    <row r="20" spans="1:11" ht="15">
      <c r="A20" s="83" t="s">
        <v>35</v>
      </c>
      <c r="B20" s="84">
        <v>266172300</v>
      </c>
      <c r="C20" s="85">
        <v>43666501</v>
      </c>
      <c r="D20" s="86">
        <v>66.8</v>
      </c>
      <c r="E20" s="87">
        <v>311</v>
      </c>
      <c r="F20" s="88">
        <f t="shared" si="1"/>
        <v>377.8</v>
      </c>
      <c r="G20" s="89">
        <v>82</v>
      </c>
      <c r="H20" s="86">
        <v>216</v>
      </c>
      <c r="I20" s="87">
        <v>58</v>
      </c>
      <c r="J20" s="88">
        <f t="shared" si="0"/>
        <v>274</v>
      </c>
      <c r="K20" s="90">
        <v>306000</v>
      </c>
    </row>
    <row r="21" spans="1:11" ht="15">
      <c r="A21" s="83" t="s">
        <v>36</v>
      </c>
      <c r="B21" s="91">
        <v>266172300</v>
      </c>
      <c r="C21" s="92">
        <v>101922360</v>
      </c>
      <c r="D21" s="86">
        <v>69.8</v>
      </c>
      <c r="E21" s="87">
        <v>314.9</v>
      </c>
      <c r="F21" s="88">
        <f t="shared" si="1"/>
        <v>384.7</v>
      </c>
      <c r="G21" s="89">
        <v>81</v>
      </c>
      <c r="H21" s="86">
        <v>204</v>
      </c>
      <c r="I21" s="87">
        <v>62</v>
      </c>
      <c r="J21" s="88">
        <f t="shared" si="0"/>
        <v>266</v>
      </c>
      <c r="K21" s="90">
        <v>12145500</v>
      </c>
    </row>
    <row r="22" spans="1:11" ht="15">
      <c r="A22" s="83" t="s">
        <v>37</v>
      </c>
      <c r="B22" s="91">
        <v>266172300</v>
      </c>
      <c r="C22" s="92">
        <v>151237219</v>
      </c>
      <c r="D22" s="86">
        <v>70.7</v>
      </c>
      <c r="E22" s="87">
        <v>316.1</v>
      </c>
      <c r="F22" s="88">
        <f t="shared" si="1"/>
        <v>386.8</v>
      </c>
      <c r="G22" s="89">
        <v>76</v>
      </c>
      <c r="H22" s="86">
        <v>203</v>
      </c>
      <c r="I22" s="87">
        <v>65</v>
      </c>
      <c r="J22" s="88">
        <f t="shared" si="0"/>
        <v>268</v>
      </c>
      <c r="K22" s="90">
        <v>100000</v>
      </c>
    </row>
    <row r="23" spans="1:11" ht="15">
      <c r="A23" s="93" t="s">
        <v>38</v>
      </c>
      <c r="B23" s="94">
        <v>266172300</v>
      </c>
      <c r="C23" s="95">
        <v>213947623</v>
      </c>
      <c r="D23" s="96">
        <v>70.5</v>
      </c>
      <c r="E23" s="97">
        <v>320</v>
      </c>
      <c r="F23" s="98">
        <f t="shared" si="1"/>
        <v>390.5</v>
      </c>
      <c r="G23" s="99">
        <v>78</v>
      </c>
      <c r="H23" s="96">
        <v>209</v>
      </c>
      <c r="I23" s="97">
        <v>64</v>
      </c>
      <c r="J23" s="98">
        <f t="shared" si="0"/>
        <v>273</v>
      </c>
      <c r="K23" s="100">
        <v>12764000</v>
      </c>
    </row>
    <row r="24" spans="1:11" ht="15">
      <c r="A24" s="101" t="s">
        <v>39</v>
      </c>
      <c r="B24" s="102">
        <v>305905589</v>
      </c>
      <c r="C24" s="103">
        <v>54398659</v>
      </c>
      <c r="D24" s="104">
        <v>83.6</v>
      </c>
      <c r="E24" s="105">
        <v>340.6</v>
      </c>
      <c r="F24" s="106">
        <f t="shared" si="1"/>
        <v>424.20000000000005</v>
      </c>
      <c r="G24" s="107">
        <v>84</v>
      </c>
      <c r="H24" s="104">
        <v>245</v>
      </c>
      <c r="I24" s="105">
        <v>58</v>
      </c>
      <c r="J24" s="107">
        <f t="shared" si="0"/>
        <v>303</v>
      </c>
      <c r="K24" s="142">
        <v>716000</v>
      </c>
    </row>
    <row r="25" spans="1:11" ht="15">
      <c r="A25" s="101" t="s">
        <v>40</v>
      </c>
      <c r="B25" s="102">
        <v>305905589</v>
      </c>
      <c r="C25" s="103">
        <v>123504556</v>
      </c>
      <c r="D25" s="104">
        <v>86.9</v>
      </c>
      <c r="E25" s="105">
        <v>343.2</v>
      </c>
      <c r="F25" s="106">
        <f t="shared" si="1"/>
        <v>430.1</v>
      </c>
      <c r="G25" s="107">
        <v>87</v>
      </c>
      <c r="H25" s="104">
        <v>241</v>
      </c>
      <c r="I25" s="105">
        <v>57</v>
      </c>
      <c r="J25" s="107">
        <f t="shared" si="0"/>
        <v>298</v>
      </c>
      <c r="K25" s="142">
        <v>13801000</v>
      </c>
    </row>
    <row r="26" spans="1:13" ht="15">
      <c r="A26" s="101" t="s">
        <v>41</v>
      </c>
      <c r="B26" s="102">
        <v>350920259</v>
      </c>
      <c r="C26" s="103">
        <v>193106005</v>
      </c>
      <c r="D26" s="104">
        <v>91.8</v>
      </c>
      <c r="E26" s="105">
        <v>337.7</v>
      </c>
      <c r="F26" s="106">
        <f t="shared" si="1"/>
        <v>429.5</v>
      </c>
      <c r="G26" s="107">
        <v>89</v>
      </c>
      <c r="H26" s="104">
        <v>230</v>
      </c>
      <c r="I26" s="104">
        <v>56</v>
      </c>
      <c r="J26" s="107">
        <f t="shared" si="0"/>
        <v>286</v>
      </c>
      <c r="K26" s="142">
        <v>558000</v>
      </c>
      <c r="M26" s="108"/>
    </row>
    <row r="27" spans="1:13" ht="15">
      <c r="A27" s="101" t="s">
        <v>42</v>
      </c>
      <c r="B27" s="102">
        <v>350920259</v>
      </c>
      <c r="C27" s="103">
        <v>254066367</v>
      </c>
      <c r="D27" s="104">
        <v>93.8</v>
      </c>
      <c r="E27" s="105">
        <v>328.9</v>
      </c>
      <c r="F27" s="107">
        <f t="shared" si="1"/>
        <v>422.7</v>
      </c>
      <c r="G27" s="107">
        <v>92</v>
      </c>
      <c r="H27" s="104">
        <v>233</v>
      </c>
      <c r="I27" s="104">
        <v>56</v>
      </c>
      <c r="J27" s="107">
        <f t="shared" si="0"/>
        <v>289</v>
      </c>
      <c r="K27" s="142">
        <v>15560300</v>
      </c>
      <c r="M27" s="108"/>
    </row>
    <row r="28" spans="1:11" ht="15">
      <c r="A28" s="59" t="s">
        <v>58</v>
      </c>
      <c r="B28" s="60">
        <v>285600117</v>
      </c>
      <c r="C28" s="61">
        <v>56185655</v>
      </c>
      <c r="D28" s="143">
        <v>89.73</v>
      </c>
      <c r="E28" s="144">
        <v>322.88</v>
      </c>
      <c r="F28" s="145">
        <f t="shared" si="1"/>
        <v>412.61</v>
      </c>
      <c r="G28" s="146">
        <v>83</v>
      </c>
      <c r="H28" s="66">
        <v>231</v>
      </c>
      <c r="I28" s="67">
        <v>53</v>
      </c>
      <c r="J28" s="68">
        <f t="shared" si="0"/>
        <v>284</v>
      </c>
      <c r="K28" s="69">
        <v>174000</v>
      </c>
    </row>
    <row r="29" spans="1:11" ht="15">
      <c r="A29" s="59" t="s">
        <v>59</v>
      </c>
      <c r="B29" s="60">
        <v>285600117</v>
      </c>
      <c r="C29" s="61">
        <v>127268954</v>
      </c>
      <c r="D29" s="143">
        <v>88.83</v>
      </c>
      <c r="E29" s="144">
        <v>320.12</v>
      </c>
      <c r="F29" s="145">
        <f t="shared" si="1"/>
        <v>408.95</v>
      </c>
      <c r="G29" s="146">
        <v>83</v>
      </c>
      <c r="H29" s="66">
        <v>230</v>
      </c>
      <c r="I29" s="67">
        <v>56</v>
      </c>
      <c r="J29" s="68">
        <f t="shared" si="0"/>
        <v>286</v>
      </c>
      <c r="K29" s="69">
        <v>14709500</v>
      </c>
    </row>
    <row r="30" spans="1:11" ht="15">
      <c r="A30" s="59" t="s">
        <v>60</v>
      </c>
      <c r="B30" s="60">
        <v>285600117</v>
      </c>
      <c r="C30" s="61">
        <f>20819243+9854988+47502103+107513305</f>
        <v>185689639</v>
      </c>
      <c r="D30" s="143">
        <v>87.67</v>
      </c>
      <c r="E30" s="144">
        <v>316.84</v>
      </c>
      <c r="F30" s="145">
        <f t="shared" si="1"/>
        <v>404.51</v>
      </c>
      <c r="G30" s="146">
        <v>82</v>
      </c>
      <c r="H30" s="66">
        <v>232</v>
      </c>
      <c r="I30" s="67">
        <v>56</v>
      </c>
      <c r="J30" s="68">
        <f t="shared" si="0"/>
        <v>288</v>
      </c>
      <c r="K30" s="69">
        <v>463500</v>
      </c>
    </row>
    <row r="31" spans="1:11" ht="15">
      <c r="A31" s="59" t="s">
        <v>61</v>
      </c>
      <c r="B31" s="60">
        <v>285600117</v>
      </c>
      <c r="C31" s="61">
        <v>257917726</v>
      </c>
      <c r="D31" s="143">
        <v>86.47</v>
      </c>
      <c r="E31" s="144">
        <v>317.8</v>
      </c>
      <c r="F31" s="145">
        <f t="shared" si="1"/>
        <v>404.27</v>
      </c>
      <c r="G31" s="146">
        <v>81</v>
      </c>
      <c r="H31" s="66">
        <v>239</v>
      </c>
      <c r="I31" s="67">
        <v>62</v>
      </c>
      <c r="J31" s="68">
        <f t="shared" si="0"/>
        <v>301</v>
      </c>
      <c r="K31" s="69">
        <v>16052800</v>
      </c>
    </row>
    <row r="32" spans="1:11" ht="15">
      <c r="A32" s="83" t="s">
        <v>62</v>
      </c>
      <c r="B32" s="84">
        <v>300512156</v>
      </c>
      <c r="C32" s="85">
        <f>5994256+2850552.21+32836684+15983900</f>
        <v>57665392.21</v>
      </c>
      <c r="D32" s="86">
        <v>81.84</v>
      </c>
      <c r="E32" s="87">
        <v>319.48</v>
      </c>
      <c r="F32" s="154">
        <f t="shared" si="1"/>
        <v>401.32000000000005</v>
      </c>
      <c r="G32" s="89">
        <v>81</v>
      </c>
      <c r="H32" s="86">
        <v>235</v>
      </c>
      <c r="I32" s="87">
        <v>62</v>
      </c>
      <c r="J32" s="88">
        <f t="shared" si="0"/>
        <v>297</v>
      </c>
      <c r="K32" s="90">
        <v>69000</v>
      </c>
    </row>
    <row r="33" spans="1:11" ht="15">
      <c r="A33" s="83" t="s">
        <v>63</v>
      </c>
      <c r="B33" s="91">
        <v>300512156</v>
      </c>
      <c r="C33" s="92">
        <f>12452055.21+5994256+67080148+32388972</f>
        <v>117915431.21000001</v>
      </c>
      <c r="D33" s="86">
        <v>81.49</v>
      </c>
      <c r="E33" s="87">
        <v>317.02</v>
      </c>
      <c r="F33" s="154">
        <f t="shared" si="1"/>
        <v>398.51</v>
      </c>
      <c r="G33" s="89">
        <v>81</v>
      </c>
      <c r="H33" s="86">
        <v>232</v>
      </c>
      <c r="I33" s="87">
        <v>63</v>
      </c>
      <c r="J33" s="88">
        <f t="shared" si="0"/>
        <v>295</v>
      </c>
      <c r="K33" s="90">
        <v>3082000</v>
      </c>
    </row>
    <row r="34" spans="1:11" ht="15">
      <c r="A34" s="83" t="s">
        <v>64</v>
      </c>
      <c r="B34" s="91">
        <v>300512156</v>
      </c>
      <c r="C34" s="92">
        <v>188567244</v>
      </c>
      <c r="D34" s="86">
        <v>82.28</v>
      </c>
      <c r="E34" s="87">
        <v>314.61</v>
      </c>
      <c r="F34" s="154">
        <f t="shared" si="1"/>
        <v>396.89</v>
      </c>
      <c r="G34" s="89">
        <v>81</v>
      </c>
      <c r="H34" s="86">
        <v>239</v>
      </c>
      <c r="I34" s="87">
        <v>74</v>
      </c>
      <c r="J34" s="88">
        <f t="shared" si="0"/>
        <v>313</v>
      </c>
      <c r="K34" s="90">
        <v>11896000</v>
      </c>
    </row>
    <row r="35" spans="1:11" ht="15.75" thickBot="1">
      <c r="A35" s="147" t="s">
        <v>65</v>
      </c>
      <c r="B35" s="148">
        <v>300512156</v>
      </c>
      <c r="C35" s="149">
        <v>261537189.21</v>
      </c>
      <c r="D35" s="150">
        <v>83</v>
      </c>
      <c r="E35" s="151">
        <v>315.15</v>
      </c>
      <c r="F35" s="152">
        <f t="shared" si="1"/>
        <v>398.15</v>
      </c>
      <c r="G35" s="153">
        <v>86</v>
      </c>
      <c r="H35" s="150">
        <v>260</v>
      </c>
      <c r="I35" s="151">
        <v>86</v>
      </c>
      <c r="J35" s="152">
        <f t="shared" si="0"/>
        <v>346</v>
      </c>
      <c r="K35" s="164">
        <v>12350500</v>
      </c>
    </row>
  </sheetData>
  <sheetProtection/>
  <mergeCells count="5">
    <mergeCell ref="B2:C2"/>
    <mergeCell ref="D2:F2"/>
    <mergeCell ref="G2:G3"/>
    <mergeCell ref="H2:J2"/>
    <mergeCell ref="K2:K3"/>
  </mergeCells>
  <printOptions/>
  <pageMargins left="0" right="0" top="0.7874015748031497" bottom="0.7874015748031497"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E28"/>
  <sheetViews>
    <sheetView tabSelected="1" zoomScalePageLayoutView="0" workbookViewId="0" topLeftCell="A18">
      <selection activeCell="A3" sqref="A3:A28"/>
    </sheetView>
  </sheetViews>
  <sheetFormatPr defaultColWidth="9.140625" defaultRowHeight="15"/>
  <cols>
    <col min="1" max="1" width="50.7109375" style="0" customWidth="1"/>
    <col min="2" max="3" width="13.7109375" style="0" customWidth="1"/>
    <col min="4" max="4" width="49.140625" style="0" customWidth="1"/>
    <col min="5" max="5" width="46.28125" style="0" customWidth="1"/>
    <col min="6" max="6" width="9.140625" style="0" customWidth="1"/>
  </cols>
  <sheetData>
    <row r="1" spans="1:5" ht="30" customHeight="1" thickBot="1">
      <c r="A1" s="205" t="s">
        <v>69</v>
      </c>
      <c r="B1" s="206"/>
      <c r="C1" s="206"/>
      <c r="D1" s="206"/>
      <c r="E1" s="207"/>
    </row>
    <row r="2" spans="1:5" ht="60" customHeight="1" thickBot="1">
      <c r="A2" s="190" t="s">
        <v>70</v>
      </c>
      <c r="B2" s="177" t="s">
        <v>110</v>
      </c>
      <c r="C2" s="177" t="s">
        <v>111</v>
      </c>
      <c r="D2" s="176" t="s">
        <v>112</v>
      </c>
      <c r="E2" s="186" t="s">
        <v>113</v>
      </c>
    </row>
    <row r="3" spans="1:5" ht="69" customHeight="1">
      <c r="A3" s="191" t="s">
        <v>1</v>
      </c>
      <c r="B3" s="179">
        <v>100000</v>
      </c>
      <c r="C3" s="179">
        <v>100000</v>
      </c>
      <c r="D3" s="180" t="s">
        <v>71</v>
      </c>
      <c r="E3" s="218" t="s">
        <v>119</v>
      </c>
    </row>
    <row r="4" spans="1:5" ht="92.25" customHeight="1">
      <c r="A4" s="191" t="s">
        <v>127</v>
      </c>
      <c r="B4" s="178">
        <v>170000</v>
      </c>
      <c r="C4" s="178">
        <v>175000</v>
      </c>
      <c r="D4" s="219" t="s">
        <v>120</v>
      </c>
      <c r="E4" s="187" t="s">
        <v>72</v>
      </c>
    </row>
    <row r="5" spans="1:5" ht="90" customHeight="1">
      <c r="A5" s="191" t="s">
        <v>124</v>
      </c>
      <c r="B5" s="178">
        <v>170000</v>
      </c>
      <c r="C5" s="178">
        <v>175000</v>
      </c>
      <c r="D5" s="219" t="s">
        <v>121</v>
      </c>
      <c r="E5" s="187" t="s">
        <v>67</v>
      </c>
    </row>
    <row r="6" spans="1:5" ht="69" customHeight="1">
      <c r="A6" s="191" t="s">
        <v>125</v>
      </c>
      <c r="B6" s="178">
        <v>60000</v>
      </c>
      <c r="C6" s="178">
        <v>120000</v>
      </c>
      <c r="D6" s="180" t="s">
        <v>73</v>
      </c>
      <c r="E6" s="187" t="s">
        <v>74</v>
      </c>
    </row>
    <row r="7" spans="1:5" ht="69" customHeight="1">
      <c r="A7" s="191" t="s">
        <v>126</v>
      </c>
      <c r="B7" s="178">
        <v>170000</v>
      </c>
      <c r="C7" s="178">
        <v>175000</v>
      </c>
      <c r="D7" s="180" t="s">
        <v>75</v>
      </c>
      <c r="E7" s="187" t="s">
        <v>76</v>
      </c>
    </row>
    <row r="8" spans="1:5" ht="69" customHeight="1">
      <c r="A8" s="175" t="s">
        <v>126</v>
      </c>
      <c r="B8" s="178">
        <v>170000</v>
      </c>
      <c r="C8" s="178">
        <v>175000</v>
      </c>
      <c r="D8" s="180" t="s">
        <v>77</v>
      </c>
      <c r="E8" s="222" t="s">
        <v>117</v>
      </c>
    </row>
    <row r="9" spans="1:5" ht="102.75" customHeight="1">
      <c r="A9" s="192" t="s">
        <v>128</v>
      </c>
      <c r="B9" s="178">
        <v>110000</v>
      </c>
      <c r="C9" s="178">
        <v>110000</v>
      </c>
      <c r="D9" s="180" t="s">
        <v>78</v>
      </c>
      <c r="E9" s="220" t="s">
        <v>118</v>
      </c>
    </row>
    <row r="10" spans="1:5" ht="95.25" customHeight="1">
      <c r="A10" s="175" t="s">
        <v>129</v>
      </c>
      <c r="B10" s="181">
        <v>115000</v>
      </c>
      <c r="C10" s="181">
        <v>120000</v>
      </c>
      <c r="D10" s="180" t="s">
        <v>122</v>
      </c>
      <c r="E10" s="221" t="s">
        <v>123</v>
      </c>
    </row>
    <row r="11" spans="1:5" ht="69" customHeight="1">
      <c r="A11" s="175" t="s">
        <v>130</v>
      </c>
      <c r="B11" s="182">
        <v>70000</v>
      </c>
      <c r="C11" s="182">
        <v>70000</v>
      </c>
      <c r="D11" s="180" t="s">
        <v>79</v>
      </c>
      <c r="E11" s="187" t="s">
        <v>80</v>
      </c>
    </row>
    <row r="12" spans="1:5" ht="69" customHeight="1">
      <c r="A12" s="193" t="s">
        <v>131</v>
      </c>
      <c r="B12" s="178">
        <v>110000</v>
      </c>
      <c r="C12" s="178">
        <v>110000</v>
      </c>
      <c r="D12" s="180" t="s">
        <v>81</v>
      </c>
      <c r="E12" s="187" t="s">
        <v>82</v>
      </c>
    </row>
    <row r="13" spans="1:5" ht="69" customHeight="1">
      <c r="A13" s="193" t="s">
        <v>132</v>
      </c>
      <c r="B13" s="178">
        <v>95000</v>
      </c>
      <c r="C13" s="178">
        <v>110000</v>
      </c>
      <c r="D13" s="180" t="s">
        <v>83</v>
      </c>
      <c r="E13" s="187" t="s">
        <v>84</v>
      </c>
    </row>
    <row r="14" spans="1:5" ht="69" customHeight="1">
      <c r="A14" s="194" t="s">
        <v>133</v>
      </c>
      <c r="B14" s="181">
        <v>95000</v>
      </c>
      <c r="C14" s="181">
        <v>90000</v>
      </c>
      <c r="D14" s="180" t="s">
        <v>85</v>
      </c>
      <c r="E14" s="187" t="s">
        <v>86</v>
      </c>
    </row>
    <row r="15" spans="1:5" ht="69" customHeight="1">
      <c r="A15" s="194" t="s">
        <v>134</v>
      </c>
      <c r="B15" s="178">
        <v>95000</v>
      </c>
      <c r="C15" s="178">
        <v>90000</v>
      </c>
      <c r="D15" s="180" t="s">
        <v>87</v>
      </c>
      <c r="E15" s="187" t="s">
        <v>88</v>
      </c>
    </row>
    <row r="16" spans="1:5" ht="69" customHeight="1">
      <c r="A16" s="175" t="s">
        <v>0</v>
      </c>
      <c r="B16" s="178">
        <v>95000</v>
      </c>
      <c r="C16" s="178">
        <v>95000</v>
      </c>
      <c r="D16" s="180" t="s">
        <v>89</v>
      </c>
      <c r="E16" s="187" t="s">
        <v>90</v>
      </c>
    </row>
    <row r="17" spans="1:5" ht="69" customHeight="1">
      <c r="A17" s="175" t="s">
        <v>135</v>
      </c>
      <c r="B17" s="178">
        <v>80000</v>
      </c>
      <c r="C17" s="178">
        <v>120000</v>
      </c>
      <c r="D17" s="180" t="s">
        <v>91</v>
      </c>
      <c r="E17" s="187" t="s">
        <v>92</v>
      </c>
    </row>
    <row r="18" spans="1:5" ht="69" customHeight="1">
      <c r="A18" s="175" t="s">
        <v>136</v>
      </c>
      <c r="B18" s="178">
        <v>55000</v>
      </c>
      <c r="C18" s="178">
        <v>50000</v>
      </c>
      <c r="D18" s="180" t="s">
        <v>93</v>
      </c>
      <c r="E18" s="187" t="s">
        <v>94</v>
      </c>
    </row>
    <row r="19" spans="1:5" ht="69" customHeight="1">
      <c r="A19" s="175" t="s">
        <v>137</v>
      </c>
      <c r="B19" s="181">
        <v>75000</v>
      </c>
      <c r="C19" s="181">
        <v>95000</v>
      </c>
      <c r="D19" s="180" t="s">
        <v>95</v>
      </c>
      <c r="E19" s="187" t="s">
        <v>96</v>
      </c>
    </row>
    <row r="20" spans="1:5" ht="69" customHeight="1">
      <c r="A20" s="175" t="s">
        <v>138</v>
      </c>
      <c r="B20" s="181">
        <v>65000</v>
      </c>
      <c r="C20" s="181">
        <v>50000</v>
      </c>
      <c r="D20" s="180" t="s">
        <v>109</v>
      </c>
      <c r="E20" s="187" t="s">
        <v>97</v>
      </c>
    </row>
    <row r="21" spans="1:5" ht="69" customHeight="1">
      <c r="A21" s="175" t="s">
        <v>139</v>
      </c>
      <c r="B21" s="183">
        <v>69000</v>
      </c>
      <c r="C21" s="183">
        <v>80000</v>
      </c>
      <c r="D21" s="180" t="s">
        <v>98</v>
      </c>
      <c r="E21" s="187" t="s">
        <v>99</v>
      </c>
    </row>
    <row r="22" spans="1:5" ht="69" customHeight="1">
      <c r="A22" s="175" t="s">
        <v>140</v>
      </c>
      <c r="B22" s="178">
        <v>97000</v>
      </c>
      <c r="C22" s="178">
        <v>98000</v>
      </c>
      <c r="D22" s="180" t="s">
        <v>100</v>
      </c>
      <c r="E22" s="187" t="s">
        <v>101</v>
      </c>
    </row>
    <row r="23" spans="1:5" ht="69" customHeight="1">
      <c r="A23" s="175" t="s">
        <v>141</v>
      </c>
      <c r="B23" s="178">
        <v>119000</v>
      </c>
      <c r="C23" s="178">
        <v>110000</v>
      </c>
      <c r="D23" s="180" t="s">
        <v>102</v>
      </c>
      <c r="E23" s="187" t="s">
        <v>103</v>
      </c>
    </row>
    <row r="24" spans="1:5" ht="69" customHeight="1">
      <c r="A24" s="175" t="s">
        <v>142</v>
      </c>
      <c r="B24" s="178">
        <v>50000</v>
      </c>
      <c r="C24" s="178">
        <v>0</v>
      </c>
      <c r="D24" s="180" t="s">
        <v>104</v>
      </c>
      <c r="E24" s="188"/>
    </row>
    <row r="25" spans="1:5" ht="69" customHeight="1">
      <c r="A25" s="175" t="s">
        <v>143</v>
      </c>
      <c r="B25" s="181">
        <v>84000</v>
      </c>
      <c r="C25" s="181">
        <v>83000</v>
      </c>
      <c r="D25" s="180" t="s">
        <v>105</v>
      </c>
      <c r="E25" s="187" t="s">
        <v>106</v>
      </c>
    </row>
    <row r="26" spans="1:5" ht="69" customHeight="1">
      <c r="A26" s="175" t="s">
        <v>144</v>
      </c>
      <c r="B26" s="183">
        <v>120000</v>
      </c>
      <c r="C26" s="183">
        <v>120000</v>
      </c>
      <c r="D26" s="180" t="s">
        <v>116</v>
      </c>
      <c r="E26" s="187" t="s">
        <v>107</v>
      </c>
    </row>
    <row r="27" spans="1:5" ht="69" customHeight="1">
      <c r="A27" s="193" t="s">
        <v>145</v>
      </c>
      <c r="B27" s="183">
        <v>90000</v>
      </c>
      <c r="C27" s="183">
        <v>120000</v>
      </c>
      <c r="D27" s="180" t="s">
        <v>114</v>
      </c>
      <c r="E27" s="187" t="s">
        <v>68</v>
      </c>
    </row>
    <row r="28" spans="1:5" ht="69" customHeight="1" thickBot="1">
      <c r="A28" s="195" t="s">
        <v>146</v>
      </c>
      <c r="B28" s="184">
        <v>92000</v>
      </c>
      <c r="C28" s="184">
        <v>105000</v>
      </c>
      <c r="D28" s="185" t="s">
        <v>115</v>
      </c>
      <c r="E28" s="189" t="s">
        <v>108</v>
      </c>
    </row>
  </sheetData>
  <sheetProtection/>
  <mergeCells count="1">
    <mergeCell ref="A1:E1"/>
  </mergeCells>
  <printOptions/>
  <pageMargins left="0" right="0" top="0" bottom="0" header="0.31496062992125984" footer="0.31496062992125984"/>
  <pageSetup fitToHeight="1" fitToWidth="1" horizontalDpi="600" verticalDpi="600" orientation="portrait" paperSize="9" scale="31" r:id="rId1"/>
</worksheet>
</file>

<file path=xl/worksheets/sheet3.xml><?xml version="1.0" encoding="utf-8"?>
<worksheet xmlns="http://schemas.openxmlformats.org/spreadsheetml/2006/main" xmlns:r="http://schemas.openxmlformats.org/officeDocument/2006/relationships">
  <dimension ref="A1:M10"/>
  <sheetViews>
    <sheetView zoomScalePageLayoutView="0" workbookViewId="0" topLeftCell="A1">
      <selection activeCell="N5" sqref="N5"/>
    </sheetView>
  </sheetViews>
  <sheetFormatPr defaultColWidth="9.140625" defaultRowHeight="15"/>
  <cols>
    <col min="1" max="1" width="28.00390625" style="0" customWidth="1"/>
    <col min="2" max="2" width="13.421875" style="0" customWidth="1"/>
    <col min="8" max="8" width="11.140625" style="0" customWidth="1"/>
    <col min="9" max="9" width="13.8515625" style="0" customWidth="1"/>
    <col min="10" max="10" width="13.7109375" style="0" customWidth="1"/>
    <col min="11" max="11" width="10.421875" style="0" customWidth="1"/>
    <col min="12" max="12" width="11.57421875" style="0" customWidth="1"/>
  </cols>
  <sheetData>
    <row r="1" spans="1:2" ht="19.5" thickBot="1">
      <c r="A1" s="109" t="s">
        <v>66</v>
      </c>
      <c r="B1" s="109"/>
    </row>
    <row r="2" spans="1:13" ht="30">
      <c r="A2" s="110" t="s">
        <v>43</v>
      </c>
      <c r="B2" s="208" t="s">
        <v>44</v>
      </c>
      <c r="C2" s="210" t="s">
        <v>45</v>
      </c>
      <c r="D2" s="211"/>
      <c r="E2" s="211"/>
      <c r="F2" s="211"/>
      <c r="G2" s="212"/>
      <c r="H2" s="213" t="s">
        <v>46</v>
      </c>
      <c r="I2" s="214"/>
      <c r="J2" s="215"/>
      <c r="K2" s="216" t="s">
        <v>47</v>
      </c>
      <c r="L2" s="217"/>
      <c r="M2" s="111"/>
    </row>
    <row r="3" spans="1:12" ht="31.5" customHeight="1" thickBot="1">
      <c r="A3" s="112" t="s">
        <v>2</v>
      </c>
      <c r="B3" s="209"/>
      <c r="C3" s="113" t="s">
        <v>48</v>
      </c>
      <c r="D3" s="114" t="s">
        <v>49</v>
      </c>
      <c r="E3" s="114" t="s">
        <v>50</v>
      </c>
      <c r="F3" s="114" t="s">
        <v>51</v>
      </c>
      <c r="G3" s="115" t="s">
        <v>52</v>
      </c>
      <c r="H3" s="116" t="s">
        <v>53</v>
      </c>
      <c r="I3" s="117" t="s">
        <v>54</v>
      </c>
      <c r="J3" s="118" t="s">
        <v>55</v>
      </c>
      <c r="K3" s="119" t="s">
        <v>56</v>
      </c>
      <c r="L3" s="120" t="s">
        <v>57</v>
      </c>
    </row>
    <row r="4" spans="1:12" ht="15">
      <c r="A4" s="121">
        <v>2014</v>
      </c>
      <c r="B4" s="122"/>
      <c r="C4" s="123"/>
      <c r="D4" s="124"/>
      <c r="E4" s="124"/>
      <c r="F4" s="124"/>
      <c r="G4" s="125"/>
      <c r="H4" s="126"/>
      <c r="I4" s="127"/>
      <c r="J4" s="128"/>
      <c r="K4" s="129"/>
      <c r="L4" s="130"/>
    </row>
    <row r="5" spans="1:12" ht="15">
      <c r="A5" s="131">
        <v>2015</v>
      </c>
      <c r="B5" s="132">
        <v>333</v>
      </c>
      <c r="C5" s="133">
        <v>26</v>
      </c>
      <c r="D5" s="134">
        <v>31</v>
      </c>
      <c r="E5" s="134">
        <v>17</v>
      </c>
      <c r="F5" s="134">
        <v>16</v>
      </c>
      <c r="G5" s="135">
        <v>10</v>
      </c>
      <c r="H5" s="136">
        <v>17</v>
      </c>
      <c r="I5" s="137">
        <v>62</v>
      </c>
      <c r="J5" s="138">
        <v>254</v>
      </c>
      <c r="K5" s="139">
        <v>211</v>
      </c>
      <c r="L5" s="140">
        <v>122</v>
      </c>
    </row>
    <row r="6" spans="1:12" ht="15">
      <c r="A6" s="131">
        <v>2016</v>
      </c>
      <c r="B6" s="132">
        <v>376</v>
      </c>
      <c r="C6" s="133">
        <v>24</v>
      </c>
      <c r="D6" s="134">
        <v>28</v>
      </c>
      <c r="E6" s="134">
        <v>20</v>
      </c>
      <c r="F6" s="134">
        <v>16</v>
      </c>
      <c r="G6" s="135">
        <v>12</v>
      </c>
      <c r="H6" s="136">
        <v>15</v>
      </c>
      <c r="I6" s="137">
        <v>68</v>
      </c>
      <c r="J6" s="138">
        <v>293</v>
      </c>
      <c r="K6" s="139">
        <v>235</v>
      </c>
      <c r="L6" s="140">
        <v>141</v>
      </c>
    </row>
    <row r="7" spans="1:12" ht="15">
      <c r="A7" s="131">
        <v>2017</v>
      </c>
      <c r="B7" s="132">
        <v>418</v>
      </c>
      <c r="C7" s="133">
        <v>26</v>
      </c>
      <c r="D7" s="134">
        <v>26</v>
      </c>
      <c r="E7" s="134">
        <v>21</v>
      </c>
      <c r="F7" s="134">
        <v>15</v>
      </c>
      <c r="G7" s="135">
        <v>12</v>
      </c>
      <c r="H7" s="136">
        <v>9</v>
      </c>
      <c r="I7" s="137">
        <v>82</v>
      </c>
      <c r="J7" s="138">
        <v>327</v>
      </c>
      <c r="K7" s="139">
        <v>261</v>
      </c>
      <c r="L7" s="140">
        <v>157</v>
      </c>
    </row>
    <row r="8" spans="1:12" ht="15">
      <c r="A8" s="131">
        <v>2018</v>
      </c>
      <c r="B8" s="132">
        <v>433</v>
      </c>
      <c r="C8" s="133">
        <v>20</v>
      </c>
      <c r="D8" s="134">
        <v>26</v>
      </c>
      <c r="E8" s="134">
        <v>25</v>
      </c>
      <c r="F8" s="134">
        <v>17</v>
      </c>
      <c r="G8" s="135">
        <v>12</v>
      </c>
      <c r="H8" s="136">
        <v>15</v>
      </c>
      <c r="I8" s="137">
        <v>95</v>
      </c>
      <c r="J8" s="138">
        <v>323</v>
      </c>
      <c r="K8" s="139">
        <v>275</v>
      </c>
      <c r="L8" s="140">
        <v>158</v>
      </c>
    </row>
    <row r="9" spans="1:12" ht="15">
      <c r="A9" s="165">
        <v>2019</v>
      </c>
      <c r="B9" s="166">
        <v>421</v>
      </c>
      <c r="C9" s="167">
        <v>24</v>
      </c>
      <c r="D9" s="168">
        <v>24</v>
      </c>
      <c r="E9" s="168">
        <v>24</v>
      </c>
      <c r="F9" s="168">
        <v>18</v>
      </c>
      <c r="G9" s="169">
        <v>10</v>
      </c>
      <c r="H9" s="170">
        <v>23</v>
      </c>
      <c r="I9" s="171">
        <v>78</v>
      </c>
      <c r="J9" s="172">
        <v>320</v>
      </c>
      <c r="K9" s="173">
        <v>261</v>
      </c>
      <c r="L9" s="174">
        <v>160</v>
      </c>
    </row>
    <row r="10" spans="1:12" ht="15.75" thickBot="1">
      <c r="A10" s="141">
        <v>2020</v>
      </c>
      <c r="B10" s="155">
        <v>420</v>
      </c>
      <c r="C10" s="156">
        <v>19</v>
      </c>
      <c r="D10" s="157">
        <v>26</v>
      </c>
      <c r="E10" s="157">
        <v>27</v>
      </c>
      <c r="F10" s="157">
        <v>18</v>
      </c>
      <c r="G10" s="158">
        <v>11</v>
      </c>
      <c r="H10" s="159">
        <v>9</v>
      </c>
      <c r="I10" s="160">
        <v>83</v>
      </c>
      <c r="J10" s="161">
        <v>328</v>
      </c>
      <c r="K10" s="162">
        <v>258</v>
      </c>
      <c r="L10" s="163">
        <v>162</v>
      </c>
    </row>
  </sheetData>
  <sheetProtection/>
  <mergeCells count="4">
    <mergeCell ref="B2:B3"/>
    <mergeCell ref="C2:G2"/>
    <mergeCell ref="H2:J2"/>
    <mergeCell ref="K2:L2"/>
  </mergeCells>
  <printOptions/>
  <pageMargins left="0.31496062992125984" right="0.11811023622047245" top="0.7874015748031497" bottom="0.7874015748031497"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Rozsypal Jaroslav Mgr.</dc:creator>
  <cp:keywords/>
  <dc:description/>
  <cp:lastModifiedBy>Gruber Michaela Mgr.</cp:lastModifiedBy>
  <cp:lastPrinted>2017-01-02T13:49:37Z</cp:lastPrinted>
  <dcterms:created xsi:type="dcterms:W3CDTF">2015-11-16T13:20:25Z</dcterms:created>
  <dcterms:modified xsi:type="dcterms:W3CDTF">2021-02-17T14:57:46Z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y fmtid="{D5CDD505-2E9C-101B-9397-08002B2CF9AE}" pid="3" name="Licen">
    <vt:lpwstr>Otevřená s nutností odkazu na zdroj</vt:lpwstr>
  </property>
  <property fmtid="{D5CDD505-2E9C-101B-9397-08002B2CF9AE}" pid="4" name="Periodicita publika">
    <vt:lpwstr>Ročně</vt:lpwstr>
  </property>
</Properties>
</file>